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990" yWindow="-120" windowWidth="27930" windowHeight="16440"/>
  </bookViews>
  <sheets>
    <sheet name="Depot_costs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5" l="1"/>
  <c r="G19" i="5"/>
  <c r="G18" i="5"/>
  <c r="G17" i="5"/>
  <c r="G16" i="5"/>
  <c r="G15" i="5"/>
  <c r="G13" i="5"/>
  <c r="G12" i="5"/>
  <c r="C12" i="5"/>
  <c r="C13" i="5"/>
  <c r="C14" i="5"/>
  <c r="C15" i="5"/>
  <c r="C16" i="5"/>
  <c r="C17" i="5"/>
  <c r="C18" i="5"/>
  <c r="C19" i="5"/>
  <c r="C20" i="5"/>
  <c r="J21" i="5"/>
  <c r="K21" i="5"/>
  <c r="L21" i="5"/>
  <c r="M21" i="5"/>
  <c r="C80" i="5" l="1"/>
  <c r="C79" i="5"/>
  <c r="C78" i="5"/>
  <c r="C77" i="5"/>
  <c r="C76" i="5"/>
  <c r="C75" i="5"/>
  <c r="C74" i="5"/>
  <c r="C73" i="5"/>
  <c r="C72" i="5"/>
  <c r="C65" i="5"/>
  <c r="C64" i="5"/>
  <c r="C63" i="5"/>
  <c r="C62" i="5"/>
  <c r="C61" i="5"/>
  <c r="C60" i="5"/>
  <c r="C59" i="5"/>
  <c r="C58" i="5"/>
  <c r="C57" i="5"/>
  <c r="C50" i="5"/>
  <c r="C49" i="5"/>
  <c r="C48" i="5"/>
  <c r="C47" i="5"/>
  <c r="C46" i="5"/>
  <c r="C45" i="5"/>
  <c r="C44" i="5"/>
  <c r="C43" i="5"/>
  <c r="C42" i="5"/>
  <c r="C35" i="5"/>
  <c r="C34" i="5"/>
  <c r="C33" i="5"/>
  <c r="C32" i="5"/>
  <c r="C31" i="5"/>
  <c r="C30" i="5"/>
  <c r="C29" i="5"/>
  <c r="C28" i="5"/>
  <c r="C27" i="5"/>
  <c r="G80" i="5" l="1"/>
  <c r="G79" i="5"/>
  <c r="G78" i="5"/>
  <c r="G77" i="5"/>
  <c r="G76" i="5"/>
  <c r="G75" i="5"/>
  <c r="G73" i="5"/>
  <c r="G72" i="5"/>
  <c r="G65" i="5"/>
  <c r="G64" i="5"/>
  <c r="G63" i="5"/>
  <c r="G62" i="5"/>
  <c r="G61" i="5"/>
  <c r="G60" i="5"/>
  <c r="G58" i="5"/>
  <c r="G57" i="5"/>
  <c r="G50" i="5"/>
  <c r="G49" i="5"/>
  <c r="G48" i="5"/>
  <c r="G47" i="5"/>
  <c r="G46" i="5"/>
  <c r="G45" i="5"/>
  <c r="G43" i="5"/>
  <c r="G42" i="5"/>
  <c r="G35" i="5"/>
  <c r="G34" i="5"/>
  <c r="G33" i="5"/>
  <c r="G32" i="5"/>
  <c r="G31" i="5"/>
  <c r="G30" i="5"/>
  <c r="G28" i="5"/>
  <c r="G27" i="5"/>
  <c r="AC74" i="5" l="1"/>
  <c r="AF14" i="5"/>
  <c r="Z29" i="5"/>
  <c r="AE44" i="5"/>
  <c r="AD44" i="5"/>
  <c r="AB44" i="5"/>
  <c r="AA44" i="5"/>
  <c r="Z44" i="5"/>
  <c r="Y44" i="5"/>
  <c r="X44" i="5"/>
  <c r="V44" i="5"/>
  <c r="U44" i="5"/>
  <c r="S44" i="5"/>
  <c r="R44" i="5"/>
  <c r="AF80" i="5"/>
  <c r="AE80" i="5"/>
  <c r="AD80" i="5"/>
  <c r="AC80" i="5"/>
  <c r="AB80" i="5"/>
  <c r="AA80" i="5"/>
  <c r="Z80" i="5"/>
  <c r="Y80" i="5"/>
  <c r="X80" i="5"/>
  <c r="W80" i="5"/>
  <c r="V80" i="5"/>
  <c r="U80" i="5"/>
  <c r="T80" i="5"/>
  <c r="S80" i="5"/>
  <c r="R80" i="5"/>
  <c r="AF79" i="5"/>
  <c r="AE79" i="5"/>
  <c r="AD79" i="5"/>
  <c r="AC79" i="5"/>
  <c r="AB79" i="5"/>
  <c r="AA79" i="5"/>
  <c r="Z79" i="5"/>
  <c r="Y79" i="5"/>
  <c r="X79" i="5"/>
  <c r="W79" i="5"/>
  <c r="V79" i="5"/>
  <c r="U79" i="5"/>
  <c r="T79" i="5"/>
  <c r="S79" i="5"/>
  <c r="R79" i="5"/>
  <c r="AF78" i="5"/>
  <c r="AE78" i="5"/>
  <c r="AD78" i="5"/>
  <c r="AC78" i="5"/>
  <c r="AB78" i="5"/>
  <c r="AA78" i="5"/>
  <c r="Z78" i="5"/>
  <c r="Y78" i="5"/>
  <c r="X78" i="5"/>
  <c r="W78" i="5"/>
  <c r="V78" i="5"/>
  <c r="U78" i="5"/>
  <c r="T78" i="5"/>
  <c r="S78" i="5"/>
  <c r="R78" i="5"/>
  <c r="AF77" i="5"/>
  <c r="AE77" i="5"/>
  <c r="AD77" i="5"/>
  <c r="AC77" i="5"/>
  <c r="AB77" i="5"/>
  <c r="AA77" i="5"/>
  <c r="Z77" i="5"/>
  <c r="Y77" i="5"/>
  <c r="X77" i="5"/>
  <c r="W77" i="5"/>
  <c r="V77" i="5"/>
  <c r="U77" i="5"/>
  <c r="T77" i="5"/>
  <c r="S77" i="5"/>
  <c r="R77" i="5"/>
  <c r="AF76" i="5"/>
  <c r="AE76" i="5"/>
  <c r="AD76" i="5"/>
  <c r="AC76" i="5"/>
  <c r="AB76" i="5"/>
  <c r="AA76" i="5"/>
  <c r="Z76" i="5"/>
  <c r="Y76" i="5"/>
  <c r="X76" i="5"/>
  <c r="W76" i="5"/>
  <c r="V76" i="5"/>
  <c r="U76" i="5"/>
  <c r="T76" i="5"/>
  <c r="S76" i="5"/>
  <c r="R76" i="5"/>
  <c r="AF75" i="5"/>
  <c r="AE75" i="5"/>
  <c r="AD75" i="5"/>
  <c r="AC75" i="5"/>
  <c r="AB75" i="5"/>
  <c r="AA75" i="5"/>
  <c r="Z75" i="5"/>
  <c r="Y75" i="5"/>
  <c r="X75" i="5"/>
  <c r="W75" i="5"/>
  <c r="V75" i="5"/>
  <c r="U75" i="5"/>
  <c r="T75" i="5"/>
  <c r="S75" i="5"/>
  <c r="R75" i="5"/>
  <c r="AE74" i="5"/>
  <c r="AD74" i="5"/>
  <c r="AB74" i="5"/>
  <c r="AA74" i="5"/>
  <c r="Y74" i="5"/>
  <c r="X74" i="5"/>
  <c r="V74" i="5"/>
  <c r="U74" i="5"/>
  <c r="S74" i="5"/>
  <c r="R74" i="5"/>
  <c r="AF73" i="5"/>
  <c r="AE73" i="5"/>
  <c r="AD73" i="5"/>
  <c r="AC73" i="5"/>
  <c r="AB73" i="5"/>
  <c r="AA73" i="5"/>
  <c r="Z73" i="5"/>
  <c r="Y73" i="5"/>
  <c r="X73" i="5"/>
  <c r="W73" i="5"/>
  <c r="V73" i="5"/>
  <c r="U73" i="5"/>
  <c r="T73" i="5"/>
  <c r="S73" i="5"/>
  <c r="R73" i="5"/>
  <c r="AF72" i="5"/>
  <c r="AE72" i="5"/>
  <c r="AD72" i="5"/>
  <c r="AC72" i="5"/>
  <c r="AB72" i="5"/>
  <c r="AA72" i="5"/>
  <c r="Z72" i="5"/>
  <c r="Y72" i="5"/>
  <c r="X72" i="5"/>
  <c r="W72" i="5"/>
  <c r="V72" i="5"/>
  <c r="U72" i="5"/>
  <c r="T72" i="5"/>
  <c r="S72" i="5"/>
  <c r="R72" i="5"/>
  <c r="AE65" i="5"/>
  <c r="AD65" i="5"/>
  <c r="AB65" i="5"/>
  <c r="AA65" i="5"/>
  <c r="Y65" i="5"/>
  <c r="X65" i="5"/>
  <c r="V65" i="5"/>
  <c r="U65" i="5"/>
  <c r="S65" i="5"/>
  <c r="R65" i="5"/>
  <c r="AE64" i="5"/>
  <c r="AD64" i="5"/>
  <c r="AB64" i="5"/>
  <c r="AA64" i="5"/>
  <c r="Y64" i="5"/>
  <c r="X64" i="5"/>
  <c r="V64" i="5"/>
  <c r="U64" i="5"/>
  <c r="S64" i="5"/>
  <c r="R64" i="5"/>
  <c r="AE63" i="5"/>
  <c r="AD63" i="5"/>
  <c r="AB63" i="5"/>
  <c r="AA63" i="5"/>
  <c r="Y63" i="5"/>
  <c r="X63" i="5"/>
  <c r="V63" i="5"/>
  <c r="U63" i="5"/>
  <c r="S63" i="5"/>
  <c r="R63" i="5"/>
  <c r="AE62" i="5"/>
  <c r="AD62" i="5"/>
  <c r="AB62" i="5"/>
  <c r="AA62" i="5"/>
  <c r="Y62" i="5"/>
  <c r="X62" i="5"/>
  <c r="V62" i="5"/>
  <c r="U62" i="5"/>
  <c r="S62" i="5"/>
  <c r="R62" i="5"/>
  <c r="AE61" i="5"/>
  <c r="AD61" i="5"/>
  <c r="AB61" i="5"/>
  <c r="AA61" i="5"/>
  <c r="Y61" i="5"/>
  <c r="X61" i="5"/>
  <c r="V61" i="5"/>
  <c r="U61" i="5"/>
  <c r="S61" i="5"/>
  <c r="R61" i="5"/>
  <c r="AE60" i="5"/>
  <c r="AD60" i="5"/>
  <c r="AB60" i="5"/>
  <c r="AA60" i="5"/>
  <c r="Y60" i="5"/>
  <c r="X60" i="5"/>
  <c r="V60" i="5"/>
  <c r="U60" i="5"/>
  <c r="S60" i="5"/>
  <c r="R60" i="5"/>
  <c r="AE59" i="5"/>
  <c r="AD59" i="5"/>
  <c r="AB59" i="5"/>
  <c r="AA59" i="5"/>
  <c r="Z59" i="5"/>
  <c r="Y59" i="5"/>
  <c r="X59" i="5"/>
  <c r="V59" i="5"/>
  <c r="U59" i="5"/>
  <c r="S59" i="5"/>
  <c r="R59" i="5"/>
  <c r="AF58" i="5"/>
  <c r="AE58" i="5"/>
  <c r="AD58" i="5"/>
  <c r="AC58" i="5"/>
  <c r="AB58" i="5"/>
  <c r="AA58" i="5"/>
  <c r="Z58" i="5"/>
  <c r="Y58" i="5"/>
  <c r="X58" i="5"/>
  <c r="W58" i="5"/>
  <c r="V58" i="5"/>
  <c r="U58" i="5"/>
  <c r="T58" i="5"/>
  <c r="S58" i="5"/>
  <c r="R58" i="5"/>
  <c r="AE57" i="5"/>
  <c r="AD57" i="5"/>
  <c r="AB57" i="5"/>
  <c r="AA57" i="5"/>
  <c r="Y57" i="5"/>
  <c r="X57" i="5"/>
  <c r="V57" i="5"/>
  <c r="U57" i="5"/>
  <c r="S57" i="5"/>
  <c r="R57" i="5"/>
  <c r="AE50" i="5"/>
  <c r="AD50" i="5"/>
  <c r="AB50" i="5"/>
  <c r="AA50" i="5"/>
  <c r="Y50" i="5"/>
  <c r="X50" i="5"/>
  <c r="V50" i="5"/>
  <c r="U50" i="5"/>
  <c r="S50" i="5"/>
  <c r="R50" i="5"/>
  <c r="AE49" i="5"/>
  <c r="AD49" i="5"/>
  <c r="AB49" i="5"/>
  <c r="AA49" i="5"/>
  <c r="Y49" i="5"/>
  <c r="X49" i="5"/>
  <c r="V49" i="5"/>
  <c r="U49" i="5"/>
  <c r="S49" i="5"/>
  <c r="R49" i="5"/>
  <c r="AE48" i="5"/>
  <c r="AD48" i="5"/>
  <c r="AB48" i="5"/>
  <c r="AA48" i="5"/>
  <c r="Y48" i="5"/>
  <c r="X48" i="5"/>
  <c r="V48" i="5"/>
  <c r="U48" i="5"/>
  <c r="S48" i="5"/>
  <c r="R48" i="5"/>
  <c r="AE47" i="5"/>
  <c r="AD47" i="5"/>
  <c r="AB47" i="5"/>
  <c r="AA47" i="5"/>
  <c r="Y47" i="5"/>
  <c r="X47" i="5"/>
  <c r="V47" i="5"/>
  <c r="U47" i="5"/>
  <c r="S47" i="5"/>
  <c r="R47" i="5"/>
  <c r="AE46" i="5"/>
  <c r="AD46" i="5"/>
  <c r="AB46" i="5"/>
  <c r="AA46" i="5"/>
  <c r="Y46" i="5"/>
  <c r="X46" i="5"/>
  <c r="V46" i="5"/>
  <c r="U46" i="5"/>
  <c r="S46" i="5"/>
  <c r="R46" i="5"/>
  <c r="AE45" i="5"/>
  <c r="AD45" i="5"/>
  <c r="AB45" i="5"/>
  <c r="AA45" i="5"/>
  <c r="Y45" i="5"/>
  <c r="X45" i="5"/>
  <c r="V45" i="5"/>
  <c r="U45" i="5"/>
  <c r="S45" i="5"/>
  <c r="R45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AE42" i="5"/>
  <c r="AD42" i="5"/>
  <c r="AB42" i="5"/>
  <c r="AA42" i="5"/>
  <c r="Y42" i="5"/>
  <c r="X42" i="5"/>
  <c r="V42" i="5"/>
  <c r="U42" i="5"/>
  <c r="S42" i="5"/>
  <c r="R42" i="5"/>
  <c r="AE35" i="5"/>
  <c r="AD35" i="5"/>
  <c r="AB35" i="5"/>
  <c r="AA35" i="5"/>
  <c r="Y35" i="5"/>
  <c r="X35" i="5"/>
  <c r="V35" i="5"/>
  <c r="U35" i="5"/>
  <c r="S35" i="5"/>
  <c r="R35" i="5"/>
  <c r="AE34" i="5"/>
  <c r="AD34" i="5"/>
  <c r="AB34" i="5"/>
  <c r="AA34" i="5"/>
  <c r="Y34" i="5"/>
  <c r="X34" i="5"/>
  <c r="V34" i="5"/>
  <c r="U34" i="5"/>
  <c r="S34" i="5"/>
  <c r="R34" i="5"/>
  <c r="AE33" i="5"/>
  <c r="AD33" i="5"/>
  <c r="AB33" i="5"/>
  <c r="AA33" i="5"/>
  <c r="Y33" i="5"/>
  <c r="X33" i="5"/>
  <c r="V33" i="5"/>
  <c r="U33" i="5"/>
  <c r="S33" i="5"/>
  <c r="R33" i="5"/>
  <c r="AE32" i="5"/>
  <c r="AD32" i="5"/>
  <c r="AB32" i="5"/>
  <c r="AA32" i="5"/>
  <c r="Y32" i="5"/>
  <c r="X32" i="5"/>
  <c r="V32" i="5"/>
  <c r="U32" i="5"/>
  <c r="S32" i="5"/>
  <c r="R32" i="5"/>
  <c r="AE31" i="5"/>
  <c r="AD31" i="5"/>
  <c r="AB31" i="5"/>
  <c r="AA31" i="5"/>
  <c r="Y31" i="5"/>
  <c r="X31" i="5"/>
  <c r="V31" i="5"/>
  <c r="U31" i="5"/>
  <c r="S31" i="5"/>
  <c r="R31" i="5"/>
  <c r="AE30" i="5"/>
  <c r="AD30" i="5"/>
  <c r="AB30" i="5"/>
  <c r="AA30" i="5"/>
  <c r="Y30" i="5"/>
  <c r="X30" i="5"/>
  <c r="V30" i="5"/>
  <c r="U30" i="5"/>
  <c r="S30" i="5"/>
  <c r="R30" i="5"/>
  <c r="AE29" i="5"/>
  <c r="AD29" i="5"/>
  <c r="AB29" i="5"/>
  <c r="AA29" i="5"/>
  <c r="Y29" i="5"/>
  <c r="X29" i="5"/>
  <c r="V29" i="5"/>
  <c r="U29" i="5"/>
  <c r="S29" i="5"/>
  <c r="R29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AE27" i="5"/>
  <c r="AD27" i="5"/>
  <c r="AB27" i="5"/>
  <c r="AA27" i="5"/>
  <c r="Y27" i="5"/>
  <c r="X27" i="5"/>
  <c r="V27" i="5"/>
  <c r="U27" i="5"/>
  <c r="S27" i="5"/>
  <c r="R27" i="5"/>
  <c r="AE20" i="5"/>
  <c r="AD20" i="5"/>
  <c r="AE19" i="5"/>
  <c r="AD19" i="5"/>
  <c r="AE18" i="5"/>
  <c r="AD18" i="5"/>
  <c r="AE17" i="5"/>
  <c r="AD17" i="5"/>
  <c r="AE16" i="5"/>
  <c r="AD16" i="5"/>
  <c r="AE15" i="5"/>
  <c r="AD15" i="5"/>
  <c r="AE14" i="5"/>
  <c r="AD14" i="5"/>
  <c r="AF13" i="5"/>
  <c r="AE13" i="5"/>
  <c r="AD13" i="5"/>
  <c r="AE12" i="5"/>
  <c r="AD12" i="5"/>
  <c r="AB20" i="5"/>
  <c r="AA20" i="5"/>
  <c r="AB19" i="5"/>
  <c r="AA19" i="5"/>
  <c r="AB18" i="5"/>
  <c r="AA18" i="5"/>
  <c r="AB17" i="5"/>
  <c r="AA17" i="5"/>
  <c r="AB16" i="5"/>
  <c r="AA16" i="5"/>
  <c r="AB15" i="5"/>
  <c r="AA15" i="5"/>
  <c r="AB14" i="5"/>
  <c r="AA14" i="5"/>
  <c r="AC13" i="5"/>
  <c r="AB13" i="5"/>
  <c r="AA13" i="5"/>
  <c r="AB12" i="5"/>
  <c r="AA12" i="5"/>
  <c r="Y20" i="5"/>
  <c r="X20" i="5"/>
  <c r="Y19" i="5"/>
  <c r="X19" i="5"/>
  <c r="Y18" i="5"/>
  <c r="X18" i="5"/>
  <c r="Y17" i="5"/>
  <c r="X17" i="5"/>
  <c r="Y16" i="5"/>
  <c r="X16" i="5"/>
  <c r="Y15" i="5"/>
  <c r="X15" i="5"/>
  <c r="Y14" i="5"/>
  <c r="X14" i="5"/>
  <c r="Z13" i="5"/>
  <c r="Y13" i="5"/>
  <c r="X13" i="5"/>
  <c r="Y12" i="5"/>
  <c r="X12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W13" i="5"/>
  <c r="V13" i="5"/>
  <c r="U13" i="5"/>
  <c r="V12" i="5"/>
  <c r="U12" i="5"/>
  <c r="R13" i="5"/>
  <c r="S13" i="5"/>
  <c r="T13" i="5"/>
  <c r="R14" i="5"/>
  <c r="S14" i="5"/>
  <c r="R15" i="5"/>
  <c r="S15" i="5"/>
  <c r="R16" i="5"/>
  <c r="S16" i="5"/>
  <c r="R17" i="5"/>
  <c r="S17" i="5"/>
  <c r="R18" i="5"/>
  <c r="S18" i="5"/>
  <c r="R19" i="5"/>
  <c r="S19" i="5"/>
  <c r="R20" i="5"/>
  <c r="S20" i="5"/>
  <c r="S12" i="5"/>
  <c r="R12" i="5"/>
  <c r="N96" i="5"/>
  <c r="M96" i="5"/>
  <c r="L96" i="5"/>
  <c r="K96" i="5"/>
  <c r="N95" i="5"/>
  <c r="M95" i="5"/>
  <c r="L95" i="5"/>
  <c r="K95" i="5"/>
  <c r="N94" i="5"/>
  <c r="M94" i="5"/>
  <c r="L94" i="5"/>
  <c r="K94" i="5"/>
  <c r="N93" i="5"/>
  <c r="M93" i="5"/>
  <c r="L93" i="5"/>
  <c r="K93" i="5"/>
  <c r="N92" i="5"/>
  <c r="M92" i="5"/>
  <c r="L92" i="5"/>
  <c r="K92" i="5"/>
  <c r="N91" i="5"/>
  <c r="M91" i="5"/>
  <c r="L91" i="5"/>
  <c r="K91" i="5"/>
  <c r="N90" i="5"/>
  <c r="M90" i="5"/>
  <c r="L90" i="5"/>
  <c r="K90" i="5"/>
  <c r="N89" i="5"/>
  <c r="M89" i="5"/>
  <c r="L89" i="5"/>
  <c r="K89" i="5"/>
  <c r="N88" i="5"/>
  <c r="M88" i="5"/>
  <c r="L88" i="5"/>
  <c r="K88" i="5"/>
  <c r="J96" i="5"/>
  <c r="J95" i="5"/>
  <c r="J94" i="5"/>
  <c r="J93" i="5"/>
  <c r="J92" i="5"/>
  <c r="J91" i="5"/>
  <c r="J90" i="5"/>
  <c r="J89" i="5"/>
  <c r="J88" i="5"/>
  <c r="N81" i="5"/>
  <c r="M81" i="5"/>
  <c r="L81" i="5"/>
  <c r="K81" i="5"/>
  <c r="J81" i="5"/>
  <c r="P80" i="5"/>
  <c r="P79" i="5"/>
  <c r="P78" i="5"/>
  <c r="P77" i="5"/>
  <c r="P76" i="5"/>
  <c r="P75" i="5"/>
  <c r="P74" i="5"/>
  <c r="P73" i="5"/>
  <c r="P72" i="5"/>
  <c r="AB94" i="5" l="1"/>
  <c r="U88" i="5"/>
  <c r="Y88" i="5"/>
  <c r="AA88" i="5"/>
  <c r="AD94" i="5"/>
  <c r="AA92" i="5"/>
  <c r="X93" i="5"/>
  <c r="AA96" i="5"/>
  <c r="AB93" i="5"/>
  <c r="V95" i="5"/>
  <c r="S88" i="5"/>
  <c r="V93" i="5"/>
  <c r="X90" i="5"/>
  <c r="X92" i="5"/>
  <c r="X94" i="5"/>
  <c r="X96" i="5"/>
  <c r="AB90" i="5"/>
  <c r="AA91" i="5"/>
  <c r="AA95" i="5"/>
  <c r="U93" i="5"/>
  <c r="R94" i="5"/>
  <c r="AE89" i="5"/>
  <c r="AD93" i="5"/>
  <c r="R88" i="5"/>
  <c r="S93" i="5"/>
  <c r="AE91" i="5"/>
  <c r="AE95" i="5"/>
  <c r="W89" i="5"/>
  <c r="AA89" i="5"/>
  <c r="AE88" i="5"/>
  <c r="S92" i="5"/>
  <c r="AE92" i="5"/>
  <c r="S96" i="5"/>
  <c r="AE96" i="5"/>
  <c r="AB88" i="5"/>
  <c r="Y93" i="5"/>
  <c r="AD91" i="5"/>
  <c r="AD95" i="5"/>
  <c r="X88" i="5"/>
  <c r="V91" i="5"/>
  <c r="R95" i="5"/>
  <c r="R93" i="5"/>
  <c r="R91" i="5"/>
  <c r="T89" i="5"/>
  <c r="V88" i="5"/>
  <c r="U90" i="5"/>
  <c r="U92" i="5"/>
  <c r="U94" i="5"/>
  <c r="U96" i="5"/>
  <c r="X89" i="5"/>
  <c r="Y90" i="5"/>
  <c r="Y92" i="5"/>
  <c r="Y94" i="5"/>
  <c r="Y96" i="5"/>
  <c r="AB89" i="5"/>
  <c r="AA93" i="5"/>
  <c r="AD88" i="5"/>
  <c r="AF89" i="5"/>
  <c r="AE93" i="5"/>
  <c r="R90" i="5"/>
  <c r="W29" i="5"/>
  <c r="S91" i="5"/>
  <c r="AB92" i="5"/>
  <c r="S95" i="5"/>
  <c r="AB96" i="5"/>
  <c r="S94" i="5"/>
  <c r="T14" i="5"/>
  <c r="S89" i="5"/>
  <c r="U89" i="5"/>
  <c r="V90" i="5"/>
  <c r="V92" i="5"/>
  <c r="V94" i="5"/>
  <c r="V96" i="5"/>
  <c r="Y89" i="5"/>
  <c r="X91" i="5"/>
  <c r="X95" i="5"/>
  <c r="AC89" i="5"/>
  <c r="AB91" i="5"/>
  <c r="AB95" i="5"/>
  <c r="AD90" i="5"/>
  <c r="AD92" i="5"/>
  <c r="AD96" i="5"/>
  <c r="R96" i="5"/>
  <c r="R92" i="5"/>
  <c r="S90" i="5"/>
  <c r="R89" i="5"/>
  <c r="V89" i="5"/>
  <c r="U91" i="5"/>
  <c r="U95" i="5"/>
  <c r="Z89" i="5"/>
  <c r="Y91" i="5"/>
  <c r="Y95" i="5"/>
  <c r="AA90" i="5"/>
  <c r="AA94" i="5"/>
  <c r="AD89" i="5"/>
  <c r="AE90" i="5"/>
  <c r="AE94" i="5"/>
  <c r="AC29" i="5"/>
  <c r="U66" i="5"/>
  <c r="Y36" i="5"/>
  <c r="AE36" i="5"/>
  <c r="W14" i="5"/>
  <c r="Z14" i="5"/>
  <c r="AC14" i="5"/>
  <c r="U81" i="5"/>
  <c r="Y81" i="5"/>
  <c r="AG73" i="5"/>
  <c r="AG77" i="5"/>
  <c r="Y21" i="5"/>
  <c r="Z74" i="5"/>
  <c r="Z81" i="5" s="1"/>
  <c r="R21" i="5"/>
  <c r="AG13" i="5"/>
  <c r="AA21" i="5"/>
  <c r="U36" i="5"/>
  <c r="AA36" i="5"/>
  <c r="AC59" i="5"/>
  <c r="AF59" i="5"/>
  <c r="T59" i="5"/>
  <c r="W59" i="5"/>
  <c r="X21" i="5"/>
  <c r="AB21" i="5"/>
  <c r="AD21" i="5"/>
  <c r="Y51" i="5"/>
  <c r="AG43" i="5"/>
  <c r="U21" i="5"/>
  <c r="U51" i="5"/>
  <c r="AD51" i="5"/>
  <c r="Y66" i="5"/>
  <c r="V21" i="5"/>
  <c r="AE21" i="5"/>
  <c r="S36" i="5"/>
  <c r="AB36" i="5"/>
  <c r="R51" i="5"/>
  <c r="AB66" i="5"/>
  <c r="R81" i="5"/>
  <c r="V81" i="5"/>
  <c r="AD81" i="5"/>
  <c r="AG76" i="5"/>
  <c r="AG80" i="5"/>
  <c r="AF44" i="5"/>
  <c r="T44" i="5"/>
  <c r="W44" i="5"/>
  <c r="S21" i="5"/>
  <c r="X36" i="5"/>
  <c r="AG28" i="5"/>
  <c r="X51" i="5"/>
  <c r="AB51" i="5"/>
  <c r="X66" i="5"/>
  <c r="AC44" i="5"/>
  <c r="AF29" i="5"/>
  <c r="T29" i="5"/>
  <c r="R66" i="5"/>
  <c r="V66" i="5"/>
  <c r="AD66" i="5"/>
  <c r="AG58" i="5"/>
  <c r="S81" i="5"/>
  <c r="AA81" i="5"/>
  <c r="AE81" i="5"/>
  <c r="AG75" i="5"/>
  <c r="AG79" i="5"/>
  <c r="V36" i="5"/>
  <c r="AD36" i="5"/>
  <c r="AA51" i="5"/>
  <c r="AE51" i="5"/>
  <c r="AA66" i="5"/>
  <c r="AE66" i="5"/>
  <c r="X81" i="5"/>
  <c r="AB81" i="5"/>
  <c r="AG78" i="5"/>
  <c r="AC81" i="5"/>
  <c r="W74" i="5"/>
  <c r="W81" i="5" s="1"/>
  <c r="T74" i="5"/>
  <c r="AF74" i="5"/>
  <c r="AF81" i="5" s="1"/>
  <c r="V51" i="5"/>
  <c r="AG72" i="5"/>
  <c r="S66" i="5"/>
  <c r="S51" i="5"/>
  <c r="R36" i="5"/>
  <c r="P81" i="5"/>
  <c r="Z90" i="5" l="1"/>
  <c r="U97" i="5"/>
  <c r="AF90" i="5"/>
  <c r="AG29" i="5"/>
  <c r="R97" i="5"/>
  <c r="X97" i="5"/>
  <c r="AA97" i="5"/>
  <c r="AE97" i="5"/>
  <c r="S97" i="5"/>
  <c r="Y97" i="5"/>
  <c r="AB97" i="5"/>
  <c r="AG89" i="5"/>
  <c r="AD97" i="5"/>
  <c r="V97" i="5"/>
  <c r="T90" i="5"/>
  <c r="W90" i="5"/>
  <c r="AG14" i="5"/>
  <c r="AC90" i="5"/>
  <c r="AG44" i="5"/>
  <c r="AG59" i="5"/>
  <c r="AG74" i="5"/>
  <c r="AG81" i="5" s="1"/>
  <c r="AH81" i="5" s="1"/>
  <c r="T81" i="5"/>
  <c r="AG90" i="5" l="1"/>
  <c r="N66" i="5" l="1"/>
  <c r="M66" i="5"/>
  <c r="L66" i="5"/>
  <c r="K66" i="5"/>
  <c r="J66" i="5"/>
  <c r="P65" i="5"/>
  <c r="P64" i="5"/>
  <c r="P63" i="5"/>
  <c r="P62" i="5"/>
  <c r="P61" i="5"/>
  <c r="P60" i="5"/>
  <c r="P59" i="5"/>
  <c r="P58" i="5"/>
  <c r="P57" i="5"/>
  <c r="N51" i="5"/>
  <c r="M51" i="5"/>
  <c r="L51" i="5"/>
  <c r="K51" i="5"/>
  <c r="J51" i="5"/>
  <c r="P50" i="5"/>
  <c r="P49" i="5"/>
  <c r="P48" i="5"/>
  <c r="P47" i="5"/>
  <c r="P46" i="5"/>
  <c r="P45" i="5"/>
  <c r="P44" i="5"/>
  <c r="P43" i="5"/>
  <c r="P42" i="5"/>
  <c r="N36" i="5"/>
  <c r="M36" i="5"/>
  <c r="L36" i="5"/>
  <c r="K36" i="5"/>
  <c r="J36" i="5"/>
  <c r="P35" i="5"/>
  <c r="P34" i="5"/>
  <c r="P33" i="5"/>
  <c r="P32" i="5"/>
  <c r="P31" i="5"/>
  <c r="P30" i="5"/>
  <c r="P29" i="5"/>
  <c r="P28" i="5"/>
  <c r="P27" i="5"/>
  <c r="N21" i="5"/>
  <c r="P20" i="5"/>
  <c r="P19" i="5"/>
  <c r="P18" i="5"/>
  <c r="P17" i="5"/>
  <c r="P16" i="5"/>
  <c r="P15" i="5"/>
  <c r="P14" i="5"/>
  <c r="P13" i="5"/>
  <c r="P12" i="5"/>
  <c r="AC12" i="5" l="1"/>
  <c r="W12" i="5"/>
  <c r="Z12" i="5"/>
  <c r="AF12" i="5"/>
  <c r="T12" i="5"/>
  <c r="AF15" i="5"/>
  <c r="W15" i="5"/>
  <c r="Z15" i="5"/>
  <c r="T15" i="5"/>
  <c r="AC15" i="5"/>
  <c r="Z17" i="5"/>
  <c r="T17" i="5"/>
  <c r="AF17" i="5"/>
  <c r="AC17" i="5"/>
  <c r="W17" i="5"/>
  <c r="AF19" i="5"/>
  <c r="W19" i="5"/>
  <c r="AC19" i="5"/>
  <c r="Z19" i="5"/>
  <c r="T19" i="5"/>
  <c r="Z31" i="5"/>
  <c r="AC31" i="5"/>
  <c r="T31" i="5"/>
  <c r="AF31" i="5"/>
  <c r="W31" i="5"/>
  <c r="AF33" i="5"/>
  <c r="T33" i="5"/>
  <c r="AC33" i="5"/>
  <c r="W33" i="5"/>
  <c r="Z33" i="5"/>
  <c r="Z35" i="5"/>
  <c r="AC35" i="5"/>
  <c r="T35" i="5"/>
  <c r="AF35" i="5"/>
  <c r="W35" i="5"/>
  <c r="W42" i="5"/>
  <c r="AF42" i="5"/>
  <c r="Z42" i="5"/>
  <c r="AC42" i="5"/>
  <c r="T42" i="5"/>
  <c r="AC45" i="5"/>
  <c r="Z45" i="5"/>
  <c r="T45" i="5"/>
  <c r="W45" i="5"/>
  <c r="AF45" i="5"/>
  <c r="W47" i="5"/>
  <c r="Z47" i="5"/>
  <c r="AF47" i="5"/>
  <c r="T47" i="5"/>
  <c r="AC47" i="5"/>
  <c r="AC49" i="5"/>
  <c r="AF49" i="5"/>
  <c r="T49" i="5"/>
  <c r="W49" i="5"/>
  <c r="Z49" i="5"/>
  <c r="W61" i="5"/>
  <c r="Z61" i="5"/>
  <c r="AF61" i="5"/>
  <c r="T61" i="5"/>
  <c r="AC61" i="5"/>
  <c r="AC63" i="5"/>
  <c r="AF63" i="5"/>
  <c r="T63" i="5"/>
  <c r="Z63" i="5"/>
  <c r="W63" i="5"/>
  <c r="W65" i="5"/>
  <c r="Z65" i="5"/>
  <c r="T65" i="5"/>
  <c r="AC65" i="5"/>
  <c r="AF65" i="5"/>
  <c r="AC16" i="5"/>
  <c r="AF16" i="5"/>
  <c r="Z16" i="5"/>
  <c r="W16" i="5"/>
  <c r="T16" i="5"/>
  <c r="Z18" i="5"/>
  <c r="T18" i="5"/>
  <c r="AF18" i="5"/>
  <c r="AC18" i="5"/>
  <c r="W18" i="5"/>
  <c r="AC20" i="5"/>
  <c r="AF20" i="5"/>
  <c r="Z20" i="5"/>
  <c r="W20" i="5"/>
  <c r="T20" i="5"/>
  <c r="Z27" i="5"/>
  <c r="AC27" i="5"/>
  <c r="T27" i="5"/>
  <c r="AF27" i="5"/>
  <c r="W27" i="5"/>
  <c r="AC30" i="5"/>
  <c r="Z30" i="5"/>
  <c r="T30" i="5"/>
  <c r="W30" i="5"/>
  <c r="AF30" i="5"/>
  <c r="W32" i="5"/>
  <c r="Z32" i="5"/>
  <c r="T32" i="5"/>
  <c r="AC32" i="5"/>
  <c r="AF32" i="5"/>
  <c r="AC34" i="5"/>
  <c r="AF34" i="5"/>
  <c r="W34" i="5"/>
  <c r="Z34" i="5"/>
  <c r="T34" i="5"/>
  <c r="Z46" i="5"/>
  <c r="AC46" i="5"/>
  <c r="T46" i="5"/>
  <c r="AF46" i="5"/>
  <c r="W46" i="5"/>
  <c r="AF48" i="5"/>
  <c r="T48" i="5"/>
  <c r="W48" i="5"/>
  <c r="Z48" i="5"/>
  <c r="AC48" i="5"/>
  <c r="Z50" i="5"/>
  <c r="AC50" i="5"/>
  <c r="T50" i="5"/>
  <c r="W50" i="5"/>
  <c r="AF50" i="5"/>
  <c r="W57" i="5"/>
  <c r="Z57" i="5"/>
  <c r="AC57" i="5"/>
  <c r="AF57" i="5"/>
  <c r="T57" i="5"/>
  <c r="Z60" i="5"/>
  <c r="AC60" i="5"/>
  <c r="W60" i="5"/>
  <c r="AF60" i="5"/>
  <c r="T60" i="5"/>
  <c r="AF62" i="5"/>
  <c r="T62" i="5"/>
  <c r="W62" i="5"/>
  <c r="Z62" i="5"/>
  <c r="AC62" i="5"/>
  <c r="Z64" i="5"/>
  <c r="AC64" i="5"/>
  <c r="T64" i="5"/>
  <c r="W64" i="5"/>
  <c r="AF64" i="5"/>
  <c r="P88" i="5"/>
  <c r="P96" i="5"/>
  <c r="P51" i="5"/>
  <c r="L97" i="5"/>
  <c r="P90" i="5"/>
  <c r="P94" i="5"/>
  <c r="N97" i="5"/>
  <c r="P92" i="5"/>
  <c r="P66" i="5"/>
  <c r="M97" i="5"/>
  <c r="P36" i="5"/>
  <c r="P91" i="5"/>
  <c r="P95" i="5"/>
  <c r="K97" i="5"/>
  <c r="P89" i="5"/>
  <c r="P93" i="5"/>
  <c r="P21" i="5"/>
  <c r="J97" i="5"/>
  <c r="Z88" i="5" l="1"/>
  <c r="Z96" i="5"/>
  <c r="T92" i="5"/>
  <c r="W93" i="5"/>
  <c r="W91" i="5"/>
  <c r="AF96" i="5"/>
  <c r="W92" i="5"/>
  <c r="AC93" i="5"/>
  <c r="W88" i="5"/>
  <c r="W96" i="5"/>
  <c r="W94" i="5"/>
  <c r="Z94" i="5"/>
  <c r="AF92" i="5"/>
  <c r="T95" i="5"/>
  <c r="AF95" i="5"/>
  <c r="T93" i="5"/>
  <c r="Z91" i="5"/>
  <c r="AF88" i="5"/>
  <c r="AC94" i="5"/>
  <c r="AC92" i="5"/>
  <c r="Z95" i="5"/>
  <c r="Z93" i="5"/>
  <c r="AF94" i="5"/>
  <c r="AC95" i="5"/>
  <c r="AC91" i="5"/>
  <c r="AF91" i="5"/>
  <c r="T96" i="5"/>
  <c r="AC96" i="5"/>
  <c r="T94" i="5"/>
  <c r="Z92" i="5"/>
  <c r="W95" i="5"/>
  <c r="AF93" i="5"/>
  <c r="T91" i="5"/>
  <c r="T88" i="5"/>
  <c r="AC88" i="5"/>
  <c r="AG64" i="5"/>
  <c r="AG60" i="5"/>
  <c r="AG50" i="5"/>
  <c r="AG32" i="5"/>
  <c r="Z36" i="5"/>
  <c r="Z66" i="5"/>
  <c r="W36" i="5"/>
  <c r="Z51" i="5"/>
  <c r="W21" i="5"/>
  <c r="T66" i="5"/>
  <c r="AG57" i="5"/>
  <c r="W66" i="5"/>
  <c r="AG34" i="5"/>
  <c r="AG30" i="5"/>
  <c r="AF36" i="5"/>
  <c r="AG20" i="5"/>
  <c r="AG18" i="5"/>
  <c r="AG49" i="5"/>
  <c r="AG47" i="5"/>
  <c r="AF51" i="5"/>
  <c r="AG35" i="5"/>
  <c r="AG15" i="5"/>
  <c r="T21" i="5"/>
  <c r="AG12" i="5"/>
  <c r="AC21" i="5"/>
  <c r="AG62" i="5"/>
  <c r="AF66" i="5"/>
  <c r="AG48" i="5"/>
  <c r="AG46" i="5"/>
  <c r="T36" i="5"/>
  <c r="AG27" i="5"/>
  <c r="AG65" i="5"/>
  <c r="AG42" i="5"/>
  <c r="T51" i="5"/>
  <c r="W51" i="5"/>
  <c r="AG19" i="5"/>
  <c r="AG17" i="5"/>
  <c r="AF21" i="5"/>
  <c r="AC66" i="5"/>
  <c r="AC36" i="5"/>
  <c r="AG16" i="5"/>
  <c r="AG63" i="5"/>
  <c r="AG61" i="5"/>
  <c r="AG45" i="5"/>
  <c r="AC51" i="5"/>
  <c r="AG33" i="5"/>
  <c r="AG31" i="5"/>
  <c r="Z21" i="5"/>
  <c r="P97" i="5"/>
  <c r="AG91" i="5" l="1"/>
  <c r="Z97" i="5"/>
  <c r="AG92" i="5"/>
  <c r="AC97" i="5"/>
  <c r="AG96" i="5"/>
  <c r="T97" i="5"/>
  <c r="AG88" i="5"/>
  <c r="AF97" i="5"/>
  <c r="AG95" i="5"/>
  <c r="AG93" i="5"/>
  <c r="AG94" i="5"/>
  <c r="W97" i="5"/>
  <c r="AG51" i="5"/>
  <c r="AH51" i="5" s="1"/>
  <c r="AG21" i="5"/>
  <c r="AH21" i="5" s="1"/>
  <c r="AG36" i="5"/>
  <c r="AH36" i="5" s="1"/>
  <c r="AG66" i="5"/>
  <c r="AH66" i="5" s="1"/>
  <c r="AG97" i="5" l="1"/>
  <c r="AH97" i="5" s="1"/>
</calcChain>
</file>

<file path=xl/sharedStrings.xml><?xml version="1.0" encoding="utf-8"?>
<sst xmlns="http://schemas.openxmlformats.org/spreadsheetml/2006/main" count="239" uniqueCount="32">
  <si>
    <t>Staff Relocation / Alternative Accom</t>
  </si>
  <si>
    <t xml:space="preserve">New Depot Design </t>
  </si>
  <si>
    <t>Civil Works/Demolition works</t>
  </si>
  <si>
    <t xml:space="preserve">Building works </t>
  </si>
  <si>
    <t xml:space="preserve">Services </t>
  </si>
  <si>
    <t>Fixtures, Furniture &amp; equipment</t>
  </si>
  <si>
    <t>Total Project Cost</t>
  </si>
  <si>
    <t>Total</t>
  </si>
  <si>
    <t>Land acquisition</t>
  </si>
  <si>
    <t>Bendigo</t>
  </si>
  <si>
    <t>Warrnambool</t>
  </si>
  <si>
    <t>Echuca</t>
  </si>
  <si>
    <t>Powercor</t>
  </si>
  <si>
    <t>Project Management</t>
  </si>
  <si>
    <t>Other</t>
  </si>
  <si>
    <t>Property expenditure build-up</t>
  </si>
  <si>
    <t>Labour</t>
  </si>
  <si>
    <t>Materials</t>
  </si>
  <si>
    <t>Contracts</t>
  </si>
  <si>
    <t>Input</t>
  </si>
  <si>
    <t>Assumptions by depot</t>
  </si>
  <si>
    <t>Powercor Total</t>
  </si>
  <si>
    <t>2021/22</t>
  </si>
  <si>
    <t>2022/23</t>
  </si>
  <si>
    <t>2023/24</t>
  </si>
  <si>
    <t>2024/25</t>
  </si>
  <si>
    <t>2025/26</t>
  </si>
  <si>
    <t>Cost split</t>
  </si>
  <si>
    <t>Ballarat</t>
  </si>
  <si>
    <t>Land</t>
  </si>
  <si>
    <t>Brooklyn</t>
  </si>
  <si>
    <t>All figures in real 2018 dollars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</si>
</sst>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000"/>
  </numFmts>
  <fonts count="9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2"/>
      <color theme="1"/>
      <name val="Calibri"/>
      <family val="2"/>
    </font>
    <font>
      <i/>
      <sz val="10"/>
      <color theme="1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0" tint="-0.34998626667073579"/>
      <name val="Calibri"/>
      <family val="2"/>
    </font>
    <font>
      <b/>
      <i/>
      <sz val="10"/>
      <color theme="0" tint="-0.3499862666707357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8" tint="-0.499984740745262"/>
      </bottom>
      <diagonal/>
    </border>
    <border>
      <left/>
      <right style="thick">
        <color theme="0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6">
    <xf numFmtId="0" fontId="0" fillId="0" borderId="0" xfId="0"/>
    <xf numFmtId="0" fontId="0" fillId="0" borderId="0" xfId="0" applyFill="1"/>
    <xf numFmtId="164" fontId="0" fillId="0" borderId="0" xfId="1" applyNumberFormat="1" applyFont="1"/>
    <xf numFmtId="164" fontId="0" fillId="0" borderId="0" xfId="1" applyNumberFormat="1" applyFont="1" applyFill="1"/>
    <xf numFmtId="164" fontId="2" fillId="0" borderId="1" xfId="1" applyNumberFormat="1" applyFont="1" applyBorder="1"/>
    <xf numFmtId="0" fontId="2" fillId="0" borderId="2" xfId="0" applyFont="1" applyBorder="1" applyAlignment="1">
      <alignment horizontal="center"/>
    </xf>
    <xf numFmtId="164" fontId="0" fillId="2" borderId="0" xfId="1" applyNumberFormat="1" applyFont="1" applyFill="1"/>
    <xf numFmtId="0" fontId="2" fillId="0" borderId="2" xfId="0" applyFont="1" applyBorder="1" applyAlignment="1">
      <alignment horizontal="left"/>
    </xf>
    <xf numFmtId="0" fontId="0" fillId="4" borderId="0" xfId="0" applyFill="1"/>
    <xf numFmtId="164" fontId="0" fillId="4" borderId="0" xfId="1" applyNumberFormat="1" applyFont="1" applyFill="1"/>
    <xf numFmtId="0" fontId="2" fillId="4" borderId="0" xfId="0" applyFont="1" applyFill="1" applyBorder="1" applyAlignment="1">
      <alignment horizontal="left"/>
    </xf>
    <xf numFmtId="0" fontId="2" fillId="0" borderId="0" xfId="0" applyFont="1" applyBorder="1"/>
    <xf numFmtId="0" fontId="0" fillId="2" borderId="0" xfId="0" applyFill="1"/>
    <xf numFmtId="0" fontId="0" fillId="0" borderId="2" xfId="0" applyBorder="1"/>
    <xf numFmtId="0" fontId="4" fillId="0" borderId="0" xfId="0" applyFont="1"/>
    <xf numFmtId="0" fontId="3" fillId="0" borderId="3" xfId="0" applyFont="1" applyBorder="1"/>
    <xf numFmtId="0" fontId="0" fillId="0" borderId="3" xfId="0" applyBorder="1"/>
    <xf numFmtId="164" fontId="0" fillId="0" borderId="0" xfId="0" applyNumberFormat="1"/>
    <xf numFmtId="9" fontId="0" fillId="0" borderId="0" xfId="0" applyNumberFormat="1" applyFill="1"/>
    <xf numFmtId="9" fontId="0" fillId="2" borderId="0" xfId="0" applyNumberFormat="1" applyFill="1"/>
    <xf numFmtId="164" fontId="2" fillId="0" borderId="0" xfId="1" applyNumberFormat="1" applyFont="1" applyBorder="1"/>
    <xf numFmtId="0" fontId="0" fillId="3" borderId="0" xfId="0" applyFill="1" applyBorder="1"/>
    <xf numFmtId="164" fontId="0" fillId="3" borderId="0" xfId="1" applyNumberFormat="1" applyFont="1" applyFill="1" applyBorder="1"/>
    <xf numFmtId="0" fontId="2" fillId="0" borderId="2" xfId="0" applyFont="1" applyFill="1" applyBorder="1" applyAlignment="1">
      <alignment horizontal="center"/>
    </xf>
    <xf numFmtId="164" fontId="0" fillId="0" borderId="0" xfId="0" applyNumberFormat="1" applyFill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0" xfId="0" applyFont="1" applyAlignment="1"/>
    <xf numFmtId="0" fontId="2" fillId="0" borderId="0" xfId="0" applyFont="1" applyBorder="1" applyAlignment="1"/>
    <xf numFmtId="164" fontId="2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0" fontId="6" fillId="4" borderId="0" xfId="0" applyNumberFormat="1" applyFont="1" applyFill="1" applyBorder="1" applyAlignment="1">
      <alignment horizontal="right" vertical="center" wrapText="1"/>
    </xf>
    <xf numFmtId="0" fontId="6" fillId="4" borderId="4" xfId="0" applyNumberFormat="1" applyFont="1" applyFill="1" applyBorder="1" applyAlignment="1">
      <alignment horizontal="right" vertical="center" wrapText="1"/>
    </xf>
    <xf numFmtId="0" fontId="0" fillId="0" borderId="2" xfId="0" applyBorder="1" applyAlignment="1"/>
    <xf numFmtId="0" fontId="2" fillId="0" borderId="0" xfId="0" applyFont="1" applyFill="1" applyAlignment="1">
      <alignment vertical="center"/>
    </xf>
    <xf numFmtId="0" fontId="7" fillId="0" borderId="0" xfId="0" applyFont="1" applyAlignment="1"/>
    <xf numFmtId="0" fontId="7" fillId="0" borderId="2" xfId="0" applyFont="1" applyBorder="1"/>
    <xf numFmtId="0" fontId="8" fillId="0" borderId="0" xfId="0" applyFont="1" applyBorder="1" applyAlignment="1"/>
    <xf numFmtId="0" fontId="8" fillId="0" borderId="0" xfId="0" applyFont="1" applyAlignment="1"/>
    <xf numFmtId="0" fontId="8" fillId="0" borderId="2" xfId="0" applyFont="1" applyBorder="1" applyAlignment="1"/>
    <xf numFmtId="0" fontId="7" fillId="0" borderId="0" xfId="0" applyFont="1"/>
    <xf numFmtId="164" fontId="0" fillId="0" borderId="0" xfId="0" applyNumberFormat="1" applyFill="1"/>
    <xf numFmtId="165" fontId="5" fillId="0" borderId="0" xfId="0" applyNumberFormat="1" applyFont="1" applyFill="1" applyBorder="1" applyAlignment="1">
      <alignment horizontal="center" wrapText="1"/>
    </xf>
    <xf numFmtId="0" fontId="2" fillId="4" borderId="0" xfId="0" applyFont="1" applyFill="1" applyAlignment="1">
      <alignment horizontal="center" vertical="center"/>
    </xf>
  </cellXfs>
  <cellStyles count="3">
    <cellStyle name="Comma" xfId="1" builtinId="3"/>
    <cellStyle name="Normal" xfId="0" builtinId="0"/>
    <cellStyle name="Normal 3 2" xfId="2"/>
  </cellStyles>
  <dxfs count="0"/>
  <tableStyles count="0" defaultTableStyle="TableStyleMedium2" defaultPivotStyle="PivotStyleLight16"/>
  <colors>
    <mruColors>
      <color rgb="FFFFCCFF"/>
      <color rgb="FFFF99FF"/>
      <color rgb="FF3333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AH99"/>
  <sheetViews>
    <sheetView showGridLines="0" tabSelected="1" zoomScale="80" zoomScaleNormal="8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M31" sqref="M31"/>
    </sheetView>
  </sheetViews>
  <sheetFormatPr defaultRowHeight="12.75" x14ac:dyDescent="0.2"/>
  <cols>
    <col min="1" max="1" width="3.85546875" customWidth="1"/>
    <col min="2" max="2" width="32.85546875" customWidth="1"/>
    <col min="3" max="3" width="13" customWidth="1"/>
    <col min="4" max="4" width="19" customWidth="1"/>
    <col min="5" max="5" width="2.5703125" customWidth="1"/>
    <col min="6" max="8" width="9.5703125" customWidth="1"/>
    <col min="9" max="9" width="2.5703125" customWidth="1"/>
    <col min="10" max="12" width="13.7109375" customWidth="1"/>
    <col min="13" max="14" width="11.42578125" customWidth="1"/>
    <col min="15" max="15" width="2" customWidth="1"/>
    <col min="16" max="16" width="12.140625" customWidth="1"/>
    <col min="17" max="17" width="2.85546875" customWidth="1"/>
    <col min="18" max="18" width="10" customWidth="1"/>
    <col min="19" max="19" width="12.85546875" customWidth="1"/>
    <col min="20" max="20" width="11.85546875" customWidth="1"/>
    <col min="21" max="21" width="11.28515625" bestFit="1" customWidth="1"/>
    <col min="22" max="22" width="12.42578125" customWidth="1"/>
    <col min="23" max="23" width="12" customWidth="1"/>
    <col min="25" max="25" width="11.85546875" customWidth="1"/>
    <col min="26" max="26" width="11.5703125" customWidth="1"/>
    <col min="28" max="28" width="12.7109375" bestFit="1" customWidth="1"/>
    <col min="29" max="29" width="11.85546875" customWidth="1"/>
    <col min="31" max="32" width="10.7109375" customWidth="1"/>
    <col min="33" max="33" width="13.42578125" customWidth="1"/>
  </cols>
  <sheetData>
    <row r="2" spans="2:33" ht="16.5" thickBot="1" x14ac:dyDescent="0.3">
      <c r="B2" s="15" t="s">
        <v>15</v>
      </c>
      <c r="C2" s="15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</row>
    <row r="3" spans="2:33" ht="13.5" thickTop="1" x14ac:dyDescent="0.2"/>
    <row r="4" spans="2:33" x14ac:dyDescent="0.2">
      <c r="B4" s="12" t="s">
        <v>19</v>
      </c>
      <c r="C4" s="12"/>
    </row>
    <row r="6" spans="2:33" x14ac:dyDescent="0.2">
      <c r="B6" s="14" t="s">
        <v>31</v>
      </c>
      <c r="C6" s="14"/>
    </row>
    <row r="7" spans="2:33" x14ac:dyDescent="0.2"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</row>
    <row r="8" spans="2:33" x14ac:dyDescent="0.2">
      <c r="P8" s="1"/>
      <c r="Q8" s="1"/>
      <c r="R8" s="45" t="s">
        <v>27</v>
      </c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</row>
    <row r="9" spans="2:33" x14ac:dyDescent="0.2">
      <c r="B9" s="10" t="s">
        <v>20</v>
      </c>
      <c r="C9" s="10"/>
      <c r="D9" s="10"/>
      <c r="E9" s="8"/>
      <c r="F9" s="10"/>
      <c r="G9" s="8"/>
      <c r="H9" s="8"/>
      <c r="I9" s="8"/>
      <c r="J9" s="9"/>
      <c r="K9" s="9"/>
      <c r="L9" s="9"/>
      <c r="M9" s="9"/>
      <c r="N9" s="9"/>
      <c r="O9" s="9"/>
      <c r="P9" s="9"/>
      <c r="Q9" s="1"/>
      <c r="R9" s="33" t="s">
        <v>16</v>
      </c>
      <c r="S9" s="33" t="s">
        <v>17</v>
      </c>
      <c r="T9" s="34" t="s">
        <v>18</v>
      </c>
      <c r="U9" s="33" t="s">
        <v>16</v>
      </c>
      <c r="V9" s="33" t="s">
        <v>17</v>
      </c>
      <c r="W9" s="34" t="s">
        <v>18</v>
      </c>
      <c r="X9" s="33" t="s">
        <v>16</v>
      </c>
      <c r="Y9" s="33" t="s">
        <v>17</v>
      </c>
      <c r="Z9" s="34" t="s">
        <v>18</v>
      </c>
      <c r="AA9" s="33" t="s">
        <v>16</v>
      </c>
      <c r="AB9" s="33" t="s">
        <v>17</v>
      </c>
      <c r="AC9" s="34" t="s">
        <v>18</v>
      </c>
      <c r="AD9" s="33" t="s">
        <v>16</v>
      </c>
      <c r="AE9" s="33" t="s">
        <v>17</v>
      </c>
      <c r="AF9" s="34" t="s">
        <v>18</v>
      </c>
    </row>
    <row r="10" spans="2:33" x14ac:dyDescent="0.2">
      <c r="B10" s="29" t="s">
        <v>12</v>
      </c>
    </row>
    <row r="11" spans="2:33" x14ac:dyDescent="0.2">
      <c r="B11" s="28" t="s">
        <v>30</v>
      </c>
      <c r="C11" s="28"/>
      <c r="D11" s="7"/>
      <c r="F11" s="23" t="s">
        <v>16</v>
      </c>
      <c r="G11" s="23" t="s">
        <v>17</v>
      </c>
      <c r="H11" s="23" t="s">
        <v>18</v>
      </c>
      <c r="J11" s="23" t="s">
        <v>22</v>
      </c>
      <c r="K11" s="5" t="s">
        <v>23</v>
      </c>
      <c r="L11" s="5" t="s">
        <v>24</v>
      </c>
      <c r="M11" s="5" t="s">
        <v>25</v>
      </c>
      <c r="N11" s="5" t="s">
        <v>26</v>
      </c>
      <c r="P11" s="23" t="s">
        <v>7</v>
      </c>
      <c r="Q11" s="1"/>
      <c r="R11" s="23" t="s">
        <v>22</v>
      </c>
      <c r="S11" s="23" t="s">
        <v>22</v>
      </c>
      <c r="T11" s="23" t="s">
        <v>22</v>
      </c>
      <c r="U11" s="5" t="s">
        <v>23</v>
      </c>
      <c r="V11" s="5" t="s">
        <v>23</v>
      </c>
      <c r="W11" s="5" t="s">
        <v>23</v>
      </c>
      <c r="X11" s="5" t="s">
        <v>24</v>
      </c>
      <c r="Y11" s="5" t="s">
        <v>24</v>
      </c>
      <c r="Z11" s="5" t="s">
        <v>24</v>
      </c>
      <c r="AA11" s="5" t="s">
        <v>25</v>
      </c>
      <c r="AB11" s="5" t="s">
        <v>25</v>
      </c>
      <c r="AC11" s="5" t="s">
        <v>25</v>
      </c>
      <c r="AD11" s="5" t="s">
        <v>26</v>
      </c>
      <c r="AE11" s="5" t="s">
        <v>26</v>
      </c>
      <c r="AF11" s="5" t="s">
        <v>26</v>
      </c>
      <c r="AG11" s="23" t="s">
        <v>7</v>
      </c>
    </row>
    <row r="12" spans="2:33" x14ac:dyDescent="0.2">
      <c r="B12" s="26" t="s">
        <v>1</v>
      </c>
      <c r="C12" s="37" t="str">
        <f>$B$11&amp;IF($B12="Land", $B12, "Property")</f>
        <v>BrooklynProperty</v>
      </c>
      <c r="E12" s="17"/>
      <c r="F12" s="19">
        <v>0</v>
      </c>
      <c r="G12" s="18">
        <f>1-SUM(F12,H12)</f>
        <v>0</v>
      </c>
      <c r="H12" s="19">
        <v>1</v>
      </c>
      <c r="I12" s="17"/>
      <c r="J12" s="6">
        <v>540400.10190079501</v>
      </c>
      <c r="K12" s="6"/>
      <c r="L12" s="6"/>
      <c r="M12" s="6"/>
      <c r="N12" s="6"/>
      <c r="P12" s="24">
        <f>SUM(J12:N12)</f>
        <v>540400.10190079501</v>
      </c>
      <c r="Q12" s="1"/>
      <c r="R12" s="17">
        <f t="shared" ref="R12:R20" si="0">$F12*$J12</f>
        <v>0</v>
      </c>
      <c r="S12" s="17">
        <f t="shared" ref="S12:S20" si="1">$G12*$J12</f>
        <v>0</v>
      </c>
      <c r="T12" s="17">
        <f t="shared" ref="T12:T20" si="2">$H12*$J12</f>
        <v>540400.10190079501</v>
      </c>
      <c r="U12" s="17">
        <f t="shared" ref="U12:U20" si="3">$F12*$K12</f>
        <v>0</v>
      </c>
      <c r="V12" s="17">
        <f t="shared" ref="V12:V20" si="4">$G12*$K12</f>
        <v>0</v>
      </c>
      <c r="W12" s="17">
        <f t="shared" ref="W12:W20" si="5">$H12*$K12</f>
        <v>0</v>
      </c>
      <c r="X12" s="17">
        <f t="shared" ref="X12:X20" si="6">$F12*$L12</f>
        <v>0</v>
      </c>
      <c r="Y12" s="17">
        <f t="shared" ref="Y12:Y20" si="7">$G12*$L12</f>
        <v>0</v>
      </c>
      <c r="Z12" s="17">
        <f t="shared" ref="Z12:Z20" si="8">$H12*$L12</f>
        <v>0</v>
      </c>
      <c r="AA12" s="17">
        <f t="shared" ref="AA12:AA20" si="9">$F12*$M12</f>
        <v>0</v>
      </c>
      <c r="AB12" s="17">
        <f t="shared" ref="AB12:AB20" si="10">$G12*$M12</f>
        <v>0</v>
      </c>
      <c r="AC12" s="17">
        <f t="shared" ref="AC12:AC20" si="11">$H12*$M12</f>
        <v>0</v>
      </c>
      <c r="AD12" s="17">
        <f t="shared" ref="AD12:AD20" si="12">$F12*$N12</f>
        <v>0</v>
      </c>
      <c r="AE12" s="17">
        <f t="shared" ref="AE12:AE20" si="13">$G12*$N12</f>
        <v>0</v>
      </c>
      <c r="AF12" s="17">
        <f t="shared" ref="AF12:AF20" si="14">$H12*$N12</f>
        <v>0</v>
      </c>
      <c r="AG12" s="24">
        <f>SUM(R12:AF12)</f>
        <v>540400.10190079501</v>
      </c>
    </row>
    <row r="13" spans="2:33" x14ac:dyDescent="0.2">
      <c r="B13" s="26" t="s">
        <v>0</v>
      </c>
      <c r="C13" s="37" t="str">
        <f t="shared" ref="C13:C20" si="15">$B$11&amp;IF($B13="Land", $B13, "Property")</f>
        <v>BrooklynProperty</v>
      </c>
      <c r="E13" s="17"/>
      <c r="F13" s="19">
        <v>0</v>
      </c>
      <c r="G13" s="18">
        <f>1-SUM(F13,H13)</f>
        <v>9.9999999999999978E-2</v>
      </c>
      <c r="H13" s="19">
        <v>0.9</v>
      </c>
      <c r="I13" s="17"/>
      <c r="J13" s="6">
        <v>533471.89751798462</v>
      </c>
      <c r="K13" s="6">
        <v>266735.94875899231</v>
      </c>
      <c r="L13" s="6"/>
      <c r="M13" s="6"/>
      <c r="N13" s="6"/>
      <c r="P13" s="24">
        <f t="shared" ref="P13:P20" si="16">SUM(J13:N13)</f>
        <v>800207.84627697687</v>
      </c>
      <c r="Q13" s="1"/>
      <c r="R13" s="17">
        <f t="shared" si="0"/>
        <v>0</v>
      </c>
      <c r="S13" s="17">
        <f t="shared" si="1"/>
        <v>53347.189751798447</v>
      </c>
      <c r="T13" s="17">
        <f t="shared" si="2"/>
        <v>480124.70776618615</v>
      </c>
      <c r="U13" s="17">
        <f t="shared" si="3"/>
        <v>0</v>
      </c>
      <c r="V13" s="17">
        <f t="shared" si="4"/>
        <v>26673.594875899224</v>
      </c>
      <c r="W13" s="17">
        <f t="shared" si="5"/>
        <v>240062.35388309308</v>
      </c>
      <c r="X13" s="17">
        <f t="shared" si="6"/>
        <v>0</v>
      </c>
      <c r="Y13" s="17">
        <f t="shared" si="7"/>
        <v>0</v>
      </c>
      <c r="Z13" s="17">
        <f t="shared" si="8"/>
        <v>0</v>
      </c>
      <c r="AA13" s="17">
        <f t="shared" si="9"/>
        <v>0</v>
      </c>
      <c r="AB13" s="17">
        <f t="shared" si="10"/>
        <v>0</v>
      </c>
      <c r="AC13" s="17">
        <f t="shared" si="11"/>
        <v>0</v>
      </c>
      <c r="AD13" s="17">
        <f t="shared" si="12"/>
        <v>0</v>
      </c>
      <c r="AE13" s="17">
        <f t="shared" si="13"/>
        <v>0</v>
      </c>
      <c r="AF13" s="17">
        <f t="shared" si="14"/>
        <v>0</v>
      </c>
      <c r="AG13" s="24">
        <f t="shared" ref="AG13:AG20" si="17">SUM(R13:AF13)</f>
        <v>800207.84627697698</v>
      </c>
    </row>
    <row r="14" spans="2:33" x14ac:dyDescent="0.2">
      <c r="B14" s="26" t="s">
        <v>8</v>
      </c>
      <c r="C14" s="37" t="str">
        <f t="shared" si="15"/>
        <v>BrooklynProperty</v>
      </c>
      <c r="E14" s="17"/>
      <c r="F14" s="21"/>
      <c r="G14" s="19">
        <v>1</v>
      </c>
      <c r="H14" s="21"/>
      <c r="I14" s="17"/>
      <c r="J14" s="6">
        <v>0</v>
      </c>
      <c r="K14" s="6"/>
      <c r="L14" s="6"/>
      <c r="M14" s="6"/>
      <c r="N14" s="6"/>
      <c r="P14" s="24">
        <f t="shared" si="16"/>
        <v>0</v>
      </c>
      <c r="Q14" s="1"/>
      <c r="R14" s="17">
        <f t="shared" si="0"/>
        <v>0</v>
      </c>
      <c r="S14" s="17">
        <f t="shared" si="1"/>
        <v>0</v>
      </c>
      <c r="T14" s="17">
        <f t="shared" si="2"/>
        <v>0</v>
      </c>
      <c r="U14" s="17">
        <f t="shared" si="3"/>
        <v>0</v>
      </c>
      <c r="V14" s="17">
        <f t="shared" si="4"/>
        <v>0</v>
      </c>
      <c r="W14" s="17">
        <f t="shared" si="5"/>
        <v>0</v>
      </c>
      <c r="X14" s="17">
        <f t="shared" si="6"/>
        <v>0</v>
      </c>
      <c r="Y14" s="17">
        <f t="shared" si="7"/>
        <v>0</v>
      </c>
      <c r="Z14" s="17">
        <f t="shared" si="8"/>
        <v>0</v>
      </c>
      <c r="AA14" s="17">
        <f t="shared" si="9"/>
        <v>0</v>
      </c>
      <c r="AB14" s="17">
        <f t="shared" si="10"/>
        <v>0</v>
      </c>
      <c r="AC14" s="17">
        <f t="shared" si="11"/>
        <v>0</v>
      </c>
      <c r="AD14" s="17">
        <f t="shared" si="12"/>
        <v>0</v>
      </c>
      <c r="AE14" s="17">
        <f t="shared" si="13"/>
        <v>0</v>
      </c>
      <c r="AF14" s="17">
        <f t="shared" si="14"/>
        <v>0</v>
      </c>
      <c r="AG14" s="24">
        <f t="shared" si="17"/>
        <v>0</v>
      </c>
    </row>
    <row r="15" spans="2:33" x14ac:dyDescent="0.2">
      <c r="B15" s="26" t="s">
        <v>2</v>
      </c>
      <c r="C15" s="37" t="str">
        <f t="shared" si="15"/>
        <v>BrooklynProperty</v>
      </c>
      <c r="E15" s="17"/>
      <c r="F15" s="19">
        <v>0</v>
      </c>
      <c r="G15" s="18">
        <f t="shared" ref="G15:G20" si="18">1-SUM(F15,H15)</f>
        <v>0.5</v>
      </c>
      <c r="H15" s="19">
        <v>0.5</v>
      </c>
      <c r="I15" s="17"/>
      <c r="J15" s="6">
        <v>509223.17490352999</v>
      </c>
      <c r="K15" s="6">
        <v>2036892.6996141199</v>
      </c>
      <c r="L15" s="6"/>
      <c r="M15" s="6"/>
      <c r="N15" s="6"/>
      <c r="P15" s="24">
        <f t="shared" si="16"/>
        <v>2546115.8745176499</v>
      </c>
      <c r="Q15" s="1"/>
      <c r="R15" s="17">
        <f t="shared" si="0"/>
        <v>0</v>
      </c>
      <c r="S15" s="17">
        <f t="shared" si="1"/>
        <v>254611.58745176499</v>
      </c>
      <c r="T15" s="17">
        <f t="shared" si="2"/>
        <v>254611.58745176499</v>
      </c>
      <c r="U15" s="17">
        <f t="shared" si="3"/>
        <v>0</v>
      </c>
      <c r="V15" s="17">
        <f t="shared" si="4"/>
        <v>1018446.34980706</v>
      </c>
      <c r="W15" s="17">
        <f t="shared" si="5"/>
        <v>1018446.34980706</v>
      </c>
      <c r="X15" s="17">
        <f t="shared" si="6"/>
        <v>0</v>
      </c>
      <c r="Y15" s="17">
        <f t="shared" si="7"/>
        <v>0</v>
      </c>
      <c r="Z15" s="17">
        <f t="shared" si="8"/>
        <v>0</v>
      </c>
      <c r="AA15" s="17">
        <f t="shared" si="9"/>
        <v>0</v>
      </c>
      <c r="AB15" s="17">
        <f t="shared" si="10"/>
        <v>0</v>
      </c>
      <c r="AC15" s="17">
        <f t="shared" si="11"/>
        <v>0</v>
      </c>
      <c r="AD15" s="17">
        <f t="shared" si="12"/>
        <v>0</v>
      </c>
      <c r="AE15" s="17">
        <f t="shared" si="13"/>
        <v>0</v>
      </c>
      <c r="AF15" s="17">
        <f t="shared" si="14"/>
        <v>0</v>
      </c>
      <c r="AG15" s="24">
        <f t="shared" si="17"/>
        <v>2546115.8745176499</v>
      </c>
    </row>
    <row r="16" spans="2:33" x14ac:dyDescent="0.2">
      <c r="B16" s="26" t="s">
        <v>3</v>
      </c>
      <c r="C16" s="37" t="str">
        <f t="shared" si="15"/>
        <v>BrooklynProperty</v>
      </c>
      <c r="E16" s="17"/>
      <c r="F16" s="19">
        <v>0</v>
      </c>
      <c r="G16" s="18">
        <f t="shared" si="18"/>
        <v>0.7</v>
      </c>
      <c r="H16" s="19">
        <v>0.3</v>
      </c>
      <c r="I16" s="17"/>
      <c r="J16" s="6">
        <v>9039327.8783021197</v>
      </c>
      <c r="K16" s="6">
        <v>3873997.6621294799</v>
      </c>
      <c r="L16" s="6"/>
      <c r="M16" s="6"/>
      <c r="N16" s="6"/>
      <c r="P16" s="24">
        <f t="shared" si="16"/>
        <v>12913325.5404316</v>
      </c>
      <c r="Q16" s="1"/>
      <c r="R16" s="17">
        <f t="shared" si="0"/>
        <v>0</v>
      </c>
      <c r="S16" s="17">
        <f t="shared" si="1"/>
        <v>6327529.5148114832</v>
      </c>
      <c r="T16" s="17">
        <f t="shared" si="2"/>
        <v>2711798.363490636</v>
      </c>
      <c r="U16" s="17">
        <f t="shared" si="3"/>
        <v>0</v>
      </c>
      <c r="V16" s="17">
        <f t="shared" si="4"/>
        <v>2711798.363490636</v>
      </c>
      <c r="W16" s="17">
        <f t="shared" si="5"/>
        <v>1162199.2986388439</v>
      </c>
      <c r="X16" s="17">
        <f t="shared" si="6"/>
        <v>0</v>
      </c>
      <c r="Y16" s="17">
        <f t="shared" si="7"/>
        <v>0</v>
      </c>
      <c r="Z16" s="17">
        <f t="shared" si="8"/>
        <v>0</v>
      </c>
      <c r="AA16" s="17">
        <f t="shared" si="9"/>
        <v>0</v>
      </c>
      <c r="AB16" s="17">
        <f t="shared" si="10"/>
        <v>0</v>
      </c>
      <c r="AC16" s="17">
        <f t="shared" si="11"/>
        <v>0</v>
      </c>
      <c r="AD16" s="17">
        <f t="shared" si="12"/>
        <v>0</v>
      </c>
      <c r="AE16" s="17">
        <f t="shared" si="13"/>
        <v>0</v>
      </c>
      <c r="AF16" s="17">
        <f t="shared" si="14"/>
        <v>0</v>
      </c>
      <c r="AG16" s="24">
        <f t="shared" si="17"/>
        <v>12913325.5404316</v>
      </c>
    </row>
    <row r="17" spans="2:34" x14ac:dyDescent="0.2">
      <c r="B17" s="26" t="s">
        <v>4</v>
      </c>
      <c r="C17" s="37" t="str">
        <f t="shared" si="15"/>
        <v>BrooklynProperty</v>
      </c>
      <c r="E17" s="17"/>
      <c r="F17" s="19">
        <v>0</v>
      </c>
      <c r="G17" s="18">
        <f t="shared" si="18"/>
        <v>0.19999999999999996</v>
      </c>
      <c r="H17" s="19">
        <v>0.8</v>
      </c>
      <c r="I17" s="17"/>
      <c r="J17" s="6">
        <v>1248324.2401920841</v>
      </c>
      <c r="K17" s="6">
        <v>1588776.3056990162</v>
      </c>
      <c r="L17" s="6"/>
      <c r="M17" s="6"/>
      <c r="N17" s="6"/>
      <c r="P17" s="24">
        <f t="shared" si="16"/>
        <v>2837100.5458911005</v>
      </c>
      <c r="Q17" s="1"/>
      <c r="R17" s="17">
        <f t="shared" si="0"/>
        <v>0</v>
      </c>
      <c r="S17" s="17">
        <f t="shared" si="1"/>
        <v>249664.84803841676</v>
      </c>
      <c r="T17" s="17">
        <f t="shared" si="2"/>
        <v>998659.39215366729</v>
      </c>
      <c r="U17" s="17">
        <f t="shared" si="3"/>
        <v>0</v>
      </c>
      <c r="V17" s="17">
        <f t="shared" si="4"/>
        <v>317755.26113980316</v>
      </c>
      <c r="W17" s="17">
        <f t="shared" si="5"/>
        <v>1271021.0445592131</v>
      </c>
      <c r="X17" s="17">
        <f t="shared" si="6"/>
        <v>0</v>
      </c>
      <c r="Y17" s="17">
        <f t="shared" si="7"/>
        <v>0</v>
      </c>
      <c r="Z17" s="17">
        <f t="shared" si="8"/>
        <v>0</v>
      </c>
      <c r="AA17" s="17">
        <f t="shared" si="9"/>
        <v>0</v>
      </c>
      <c r="AB17" s="17">
        <f t="shared" si="10"/>
        <v>0</v>
      </c>
      <c r="AC17" s="17">
        <f t="shared" si="11"/>
        <v>0</v>
      </c>
      <c r="AD17" s="17">
        <f t="shared" si="12"/>
        <v>0</v>
      </c>
      <c r="AE17" s="17">
        <f t="shared" si="13"/>
        <v>0</v>
      </c>
      <c r="AF17" s="17">
        <f t="shared" si="14"/>
        <v>0</v>
      </c>
      <c r="AG17" s="24">
        <f t="shared" si="17"/>
        <v>2837100.5458911005</v>
      </c>
    </row>
    <row r="18" spans="2:34" x14ac:dyDescent="0.2">
      <c r="B18" s="26" t="s">
        <v>5</v>
      </c>
      <c r="C18" s="37" t="str">
        <f t="shared" si="15"/>
        <v>BrooklynProperty</v>
      </c>
      <c r="E18" s="17"/>
      <c r="F18" s="19">
        <v>0</v>
      </c>
      <c r="G18" s="18">
        <f t="shared" si="18"/>
        <v>1</v>
      </c>
      <c r="H18" s="19">
        <v>0</v>
      </c>
      <c r="I18" s="17"/>
      <c r="J18" s="6">
        <v>89345</v>
      </c>
      <c r="K18" s="6">
        <v>383505.09098184999</v>
      </c>
      <c r="L18" s="6"/>
      <c r="M18" s="6"/>
      <c r="N18" s="6"/>
      <c r="P18" s="24">
        <f t="shared" si="16"/>
        <v>472850.09098184999</v>
      </c>
      <c r="Q18" s="1"/>
      <c r="R18" s="17">
        <f t="shared" si="0"/>
        <v>0</v>
      </c>
      <c r="S18" s="17">
        <f t="shared" si="1"/>
        <v>89345</v>
      </c>
      <c r="T18" s="17">
        <f t="shared" si="2"/>
        <v>0</v>
      </c>
      <c r="U18" s="17">
        <f t="shared" si="3"/>
        <v>0</v>
      </c>
      <c r="V18" s="17">
        <f t="shared" si="4"/>
        <v>383505.09098184999</v>
      </c>
      <c r="W18" s="17">
        <f t="shared" si="5"/>
        <v>0</v>
      </c>
      <c r="X18" s="17">
        <f t="shared" si="6"/>
        <v>0</v>
      </c>
      <c r="Y18" s="17">
        <f t="shared" si="7"/>
        <v>0</v>
      </c>
      <c r="Z18" s="17">
        <f t="shared" si="8"/>
        <v>0</v>
      </c>
      <c r="AA18" s="17">
        <f t="shared" si="9"/>
        <v>0</v>
      </c>
      <c r="AB18" s="17">
        <f t="shared" si="10"/>
        <v>0</v>
      </c>
      <c r="AC18" s="17">
        <f t="shared" si="11"/>
        <v>0</v>
      </c>
      <c r="AD18" s="17">
        <f t="shared" si="12"/>
        <v>0</v>
      </c>
      <c r="AE18" s="17">
        <f t="shared" si="13"/>
        <v>0</v>
      </c>
      <c r="AF18" s="17">
        <f t="shared" si="14"/>
        <v>0</v>
      </c>
      <c r="AG18" s="24">
        <f t="shared" si="17"/>
        <v>472850.09098184999</v>
      </c>
    </row>
    <row r="19" spans="2:34" x14ac:dyDescent="0.2">
      <c r="B19" s="26" t="s">
        <v>14</v>
      </c>
      <c r="C19" s="37" t="str">
        <f t="shared" si="15"/>
        <v>BrooklynProperty</v>
      </c>
      <c r="E19" s="17"/>
      <c r="F19" s="19">
        <v>0</v>
      </c>
      <c r="G19" s="18">
        <f t="shared" si="18"/>
        <v>1</v>
      </c>
      <c r="H19" s="19">
        <v>0</v>
      </c>
      <c r="I19" s="17"/>
      <c r="J19" s="6"/>
      <c r="K19" s="6"/>
      <c r="L19" s="6"/>
      <c r="M19" s="6"/>
      <c r="N19" s="6"/>
      <c r="P19" s="24">
        <f t="shared" si="16"/>
        <v>0</v>
      </c>
      <c r="Q19" s="1"/>
      <c r="R19" s="17">
        <f t="shared" si="0"/>
        <v>0</v>
      </c>
      <c r="S19" s="17">
        <f t="shared" si="1"/>
        <v>0</v>
      </c>
      <c r="T19" s="17">
        <f t="shared" si="2"/>
        <v>0</v>
      </c>
      <c r="U19" s="17">
        <f t="shared" si="3"/>
        <v>0</v>
      </c>
      <c r="V19" s="17">
        <f t="shared" si="4"/>
        <v>0</v>
      </c>
      <c r="W19" s="17">
        <f t="shared" si="5"/>
        <v>0</v>
      </c>
      <c r="X19" s="17">
        <f t="shared" si="6"/>
        <v>0</v>
      </c>
      <c r="Y19" s="17">
        <f t="shared" si="7"/>
        <v>0</v>
      </c>
      <c r="Z19" s="17">
        <f t="shared" si="8"/>
        <v>0</v>
      </c>
      <c r="AA19" s="17">
        <f t="shared" si="9"/>
        <v>0</v>
      </c>
      <c r="AB19" s="17">
        <f t="shared" si="10"/>
        <v>0</v>
      </c>
      <c r="AC19" s="17">
        <f t="shared" si="11"/>
        <v>0</v>
      </c>
      <c r="AD19" s="17">
        <f t="shared" si="12"/>
        <v>0</v>
      </c>
      <c r="AE19" s="17">
        <f t="shared" si="13"/>
        <v>0</v>
      </c>
      <c r="AF19" s="17">
        <f t="shared" si="14"/>
        <v>0</v>
      </c>
      <c r="AG19" s="24">
        <f t="shared" si="17"/>
        <v>0</v>
      </c>
    </row>
    <row r="20" spans="2:34" x14ac:dyDescent="0.2">
      <c r="B20" s="35" t="s">
        <v>13</v>
      </c>
      <c r="C20" s="38" t="str">
        <f t="shared" si="15"/>
        <v>BrooklynProperty</v>
      </c>
      <c r="D20" s="35"/>
      <c r="E20" s="17"/>
      <c r="F20" s="19">
        <v>0.5</v>
      </c>
      <c r="G20" s="18">
        <f t="shared" si="18"/>
        <v>0</v>
      </c>
      <c r="H20" s="19">
        <v>0.5</v>
      </c>
      <c r="I20" s="17"/>
      <c r="J20" s="6"/>
      <c r="K20" s="6"/>
      <c r="L20" s="6"/>
      <c r="M20" s="6"/>
      <c r="N20" s="6"/>
      <c r="P20" s="24">
        <f t="shared" si="16"/>
        <v>0</v>
      </c>
      <c r="Q20" s="1"/>
      <c r="R20" s="17">
        <f t="shared" si="0"/>
        <v>0</v>
      </c>
      <c r="S20" s="17">
        <f t="shared" si="1"/>
        <v>0</v>
      </c>
      <c r="T20" s="17">
        <f t="shared" si="2"/>
        <v>0</v>
      </c>
      <c r="U20" s="17">
        <f t="shared" si="3"/>
        <v>0</v>
      </c>
      <c r="V20" s="17">
        <f t="shared" si="4"/>
        <v>0</v>
      </c>
      <c r="W20" s="17">
        <f t="shared" si="5"/>
        <v>0</v>
      </c>
      <c r="X20" s="17">
        <f t="shared" si="6"/>
        <v>0</v>
      </c>
      <c r="Y20" s="17">
        <f t="shared" si="7"/>
        <v>0</v>
      </c>
      <c r="Z20" s="17">
        <f t="shared" si="8"/>
        <v>0</v>
      </c>
      <c r="AA20" s="17">
        <f t="shared" si="9"/>
        <v>0</v>
      </c>
      <c r="AB20" s="17">
        <f t="shared" si="10"/>
        <v>0</v>
      </c>
      <c r="AC20" s="17">
        <f t="shared" si="11"/>
        <v>0</v>
      </c>
      <c r="AD20" s="17">
        <f t="shared" si="12"/>
        <v>0</v>
      </c>
      <c r="AE20" s="17">
        <f t="shared" si="13"/>
        <v>0</v>
      </c>
      <c r="AF20" s="17">
        <f t="shared" si="14"/>
        <v>0</v>
      </c>
      <c r="AG20" s="24">
        <f t="shared" si="17"/>
        <v>0</v>
      </c>
    </row>
    <row r="21" spans="2:34" x14ac:dyDescent="0.2">
      <c r="B21" s="30" t="s">
        <v>6</v>
      </c>
      <c r="C21" s="39"/>
      <c r="D21" s="11"/>
      <c r="F21" s="4"/>
      <c r="G21" s="4"/>
      <c r="H21" s="4"/>
      <c r="J21" s="25">
        <f>SUM(J12:J20)</f>
        <v>11960092.292816512</v>
      </c>
      <c r="K21" s="25">
        <f>SUM(K12:K20)</f>
        <v>8149907.7071834588</v>
      </c>
      <c r="L21" s="25">
        <f>SUM(L12:L20)</f>
        <v>0</v>
      </c>
      <c r="M21" s="25">
        <f>SUM(M12:M20)</f>
        <v>0</v>
      </c>
      <c r="N21" s="25">
        <f>SUM(N12:N20)</f>
        <v>0</v>
      </c>
      <c r="P21" s="25">
        <f>SUM(P12:P20)</f>
        <v>20109999.99999997</v>
      </c>
      <c r="Q21" s="1"/>
      <c r="R21" s="25">
        <f t="shared" ref="R21:T21" si="19">SUM(R12:R20)</f>
        <v>0</v>
      </c>
      <c r="S21" s="25">
        <f t="shared" si="19"/>
        <v>6974498.1400534632</v>
      </c>
      <c r="T21" s="25">
        <f t="shared" si="19"/>
        <v>4985594.15276305</v>
      </c>
      <c r="U21" s="25">
        <f t="shared" ref="U21" si="20">SUM(U12:U20)</f>
        <v>0</v>
      </c>
      <c r="V21" s="25">
        <f t="shared" ref="V21" si="21">SUM(V12:V20)</f>
        <v>4458178.660295248</v>
      </c>
      <c r="W21" s="25">
        <f t="shared" ref="W21" si="22">SUM(W12:W20)</f>
        <v>3691729.0468882099</v>
      </c>
      <c r="X21" s="25">
        <f t="shared" ref="X21" si="23">SUM(X12:X20)</f>
        <v>0</v>
      </c>
      <c r="Y21" s="25">
        <f t="shared" ref="Y21" si="24">SUM(Y12:Y20)</f>
        <v>0</v>
      </c>
      <c r="Z21" s="25">
        <f t="shared" ref="Z21" si="25">SUM(Z12:Z20)</f>
        <v>0</v>
      </c>
      <c r="AA21" s="25">
        <f t="shared" ref="AA21" si="26">SUM(AA12:AA20)</f>
        <v>0</v>
      </c>
      <c r="AB21" s="25">
        <f t="shared" ref="AB21" si="27">SUM(AB12:AB20)</f>
        <v>0</v>
      </c>
      <c r="AC21" s="25">
        <f t="shared" ref="AC21" si="28">SUM(AC12:AC20)</f>
        <v>0</v>
      </c>
      <c r="AD21" s="25">
        <f t="shared" ref="AD21" si="29">SUM(AD12:AD20)</f>
        <v>0</v>
      </c>
      <c r="AE21" s="25">
        <f t="shared" ref="AE21" si="30">SUM(AE12:AE20)</f>
        <v>0</v>
      </c>
      <c r="AF21" s="25">
        <f t="shared" ref="AF21" si="31">SUM(AF12:AF20)</f>
        <v>0</v>
      </c>
      <c r="AG21" s="25">
        <f>SUM(AG12:AG20)</f>
        <v>20109999.99999997</v>
      </c>
      <c r="AH21" s="17">
        <f>AG21-P21</f>
        <v>0</v>
      </c>
    </row>
    <row r="22" spans="2:34" x14ac:dyDescent="0.2">
      <c r="B22" s="30"/>
      <c r="C22" s="39"/>
      <c r="D22" s="11"/>
      <c r="F22" s="20"/>
      <c r="G22" s="20"/>
      <c r="H22" s="20"/>
      <c r="J22" s="31"/>
      <c r="K22" s="31"/>
      <c r="L22" s="31"/>
      <c r="M22" s="31"/>
      <c r="N22" s="31"/>
      <c r="P22" s="1"/>
      <c r="Q22" s="1"/>
    </row>
    <row r="23" spans="2:34" x14ac:dyDescent="0.2">
      <c r="B23" s="26"/>
      <c r="C23" s="37"/>
      <c r="H23" s="44"/>
      <c r="J23" s="2"/>
      <c r="K23" s="2"/>
      <c r="L23" s="2"/>
      <c r="M23" s="2"/>
      <c r="N23" s="2"/>
      <c r="O23" s="2"/>
      <c r="P23" s="2"/>
      <c r="Q23" s="1"/>
    </row>
    <row r="24" spans="2:34" x14ac:dyDescent="0.2">
      <c r="B24" s="26"/>
      <c r="C24" s="37"/>
      <c r="J24" s="2"/>
      <c r="K24" s="2"/>
      <c r="L24" s="2"/>
      <c r="M24" s="2"/>
      <c r="P24" s="1"/>
      <c r="Q24" s="1"/>
    </row>
    <row r="25" spans="2:34" x14ac:dyDescent="0.2">
      <c r="B25" s="29" t="s">
        <v>12</v>
      </c>
      <c r="C25" s="40"/>
      <c r="J25" s="2"/>
      <c r="K25" s="2"/>
      <c r="L25" s="2"/>
      <c r="M25" s="2"/>
      <c r="P25" s="1"/>
      <c r="Q25" s="1"/>
    </row>
    <row r="26" spans="2:34" x14ac:dyDescent="0.2">
      <c r="B26" s="28" t="s">
        <v>9</v>
      </c>
      <c r="C26" s="41"/>
      <c r="D26" s="7"/>
      <c r="F26" s="23" t="s">
        <v>16</v>
      </c>
      <c r="G26" s="23" t="s">
        <v>17</v>
      </c>
      <c r="H26" s="23" t="s">
        <v>18</v>
      </c>
      <c r="J26" s="23" t="s">
        <v>22</v>
      </c>
      <c r="K26" s="5" t="s">
        <v>23</v>
      </c>
      <c r="L26" s="5" t="s">
        <v>24</v>
      </c>
      <c r="M26" s="5" t="s">
        <v>25</v>
      </c>
      <c r="N26" s="5" t="s">
        <v>26</v>
      </c>
      <c r="P26" s="23" t="s">
        <v>7</v>
      </c>
      <c r="Q26" s="1"/>
      <c r="R26" s="23" t="s">
        <v>22</v>
      </c>
      <c r="S26" s="23" t="s">
        <v>22</v>
      </c>
      <c r="T26" s="23" t="s">
        <v>22</v>
      </c>
      <c r="U26" s="5" t="s">
        <v>23</v>
      </c>
      <c r="V26" s="5" t="s">
        <v>23</v>
      </c>
      <c r="W26" s="5" t="s">
        <v>23</v>
      </c>
      <c r="X26" s="5" t="s">
        <v>24</v>
      </c>
      <c r="Y26" s="5" t="s">
        <v>24</v>
      </c>
      <c r="Z26" s="5" t="s">
        <v>24</v>
      </c>
      <c r="AA26" s="5" t="s">
        <v>25</v>
      </c>
      <c r="AB26" s="5" t="s">
        <v>25</v>
      </c>
      <c r="AC26" s="5" t="s">
        <v>25</v>
      </c>
      <c r="AD26" s="5" t="s">
        <v>26</v>
      </c>
      <c r="AE26" s="5" t="s">
        <v>26</v>
      </c>
      <c r="AF26" s="5" t="s">
        <v>26</v>
      </c>
      <c r="AG26" s="23" t="s">
        <v>7</v>
      </c>
    </row>
    <row r="27" spans="2:34" x14ac:dyDescent="0.2">
      <c r="B27" s="26" t="s">
        <v>1</v>
      </c>
      <c r="C27" s="37" t="str">
        <f>$B$26&amp;IF($B27="Land", $B27, "Property")</f>
        <v>BendigoProperty</v>
      </c>
      <c r="E27" s="17"/>
      <c r="F27" s="19">
        <v>0</v>
      </c>
      <c r="G27" s="18">
        <f>1-SUM(F27,H27)</f>
        <v>0</v>
      </c>
      <c r="H27" s="19">
        <v>1</v>
      </c>
      <c r="I27" s="17"/>
      <c r="J27" s="6"/>
      <c r="K27" s="6">
        <v>256072.79375923544</v>
      </c>
      <c r="L27" s="6"/>
      <c r="M27" s="6"/>
      <c r="N27" s="6"/>
      <c r="P27" s="24">
        <f>SUM(J27:N27)</f>
        <v>256072.79375923544</v>
      </c>
      <c r="Q27" s="1"/>
      <c r="R27" s="17">
        <f t="shared" ref="R27:R35" si="32">$F27*$J27</f>
        <v>0</v>
      </c>
      <c r="S27" s="17">
        <f t="shared" ref="S27:S35" si="33">$G27*$J27</f>
        <v>0</v>
      </c>
      <c r="T27" s="17">
        <f t="shared" ref="T27:T35" si="34">$H27*$J27</f>
        <v>0</v>
      </c>
      <c r="U27" s="17">
        <f t="shared" ref="U27:U35" si="35">$F27*$K27</f>
        <v>0</v>
      </c>
      <c r="V27" s="17">
        <f t="shared" ref="V27:V35" si="36">$G27*$K27</f>
        <v>0</v>
      </c>
      <c r="W27" s="17">
        <f t="shared" ref="W27:W35" si="37">$H27*$K27</f>
        <v>256072.79375923544</v>
      </c>
      <c r="X27" s="17">
        <f t="shared" ref="X27:X35" si="38">$F27*$L27</f>
        <v>0</v>
      </c>
      <c r="Y27" s="17">
        <f t="shared" ref="Y27:Y35" si="39">$G27*$L27</f>
        <v>0</v>
      </c>
      <c r="Z27" s="17">
        <f t="shared" ref="Z27:Z35" si="40">$H27*$L27</f>
        <v>0</v>
      </c>
      <c r="AA27" s="17">
        <f t="shared" ref="AA27:AA35" si="41">$F27*$M27</f>
        <v>0</v>
      </c>
      <c r="AB27" s="17">
        <f t="shared" ref="AB27:AB35" si="42">$G27*$M27</f>
        <v>0</v>
      </c>
      <c r="AC27" s="17">
        <f t="shared" ref="AC27:AC35" si="43">$H27*$M27</f>
        <v>0</v>
      </c>
      <c r="AD27" s="17">
        <f t="shared" ref="AD27:AD35" si="44">$F27*$N27</f>
        <v>0</v>
      </c>
      <c r="AE27" s="17">
        <f t="shared" ref="AE27:AE35" si="45">$G27*$N27</f>
        <v>0</v>
      </c>
      <c r="AF27" s="17">
        <f t="shared" ref="AF27:AF35" si="46">$H27*$N27</f>
        <v>0</v>
      </c>
      <c r="AG27" s="24">
        <f>SUM(R27:AF27)</f>
        <v>256072.79375923544</v>
      </c>
    </row>
    <row r="28" spans="2:34" x14ac:dyDescent="0.2">
      <c r="B28" s="26" t="s">
        <v>0</v>
      </c>
      <c r="C28" s="37" t="str">
        <f t="shared" ref="C28:C35" si="47">$B$26&amp;IF($B28="Land", $B28, "Property")</f>
        <v>BendigoProperty</v>
      </c>
      <c r="E28" s="17"/>
      <c r="F28" s="19">
        <v>0</v>
      </c>
      <c r="G28" s="18">
        <f>1-SUM(F28,H28)</f>
        <v>9.9999999999999978E-2</v>
      </c>
      <c r="H28" s="19">
        <v>0.9</v>
      </c>
      <c r="I28" s="17"/>
      <c r="J28" s="6"/>
      <c r="K28" s="6">
        <v>118187.44145522495</v>
      </c>
      <c r="L28" s="6"/>
      <c r="M28" s="6"/>
      <c r="N28" s="6"/>
      <c r="P28" s="24">
        <f t="shared" ref="P28:P35" si="48">SUM(J28:N28)</f>
        <v>118187.44145522495</v>
      </c>
      <c r="Q28" s="1"/>
      <c r="R28" s="17">
        <f t="shared" si="32"/>
        <v>0</v>
      </c>
      <c r="S28" s="17">
        <f t="shared" si="33"/>
        <v>0</v>
      </c>
      <c r="T28" s="17">
        <f t="shared" si="34"/>
        <v>0</v>
      </c>
      <c r="U28" s="17">
        <f t="shared" si="35"/>
        <v>0</v>
      </c>
      <c r="V28" s="17">
        <f t="shared" si="36"/>
        <v>11818.744145522493</v>
      </c>
      <c r="W28" s="17">
        <f t="shared" si="37"/>
        <v>106368.69730970246</v>
      </c>
      <c r="X28" s="17">
        <f t="shared" si="38"/>
        <v>0</v>
      </c>
      <c r="Y28" s="17">
        <f t="shared" si="39"/>
        <v>0</v>
      </c>
      <c r="Z28" s="17">
        <f t="shared" si="40"/>
        <v>0</v>
      </c>
      <c r="AA28" s="17">
        <f t="shared" si="41"/>
        <v>0</v>
      </c>
      <c r="AB28" s="17">
        <f t="shared" si="42"/>
        <v>0</v>
      </c>
      <c r="AC28" s="17">
        <f t="shared" si="43"/>
        <v>0</v>
      </c>
      <c r="AD28" s="17">
        <f t="shared" si="44"/>
        <v>0</v>
      </c>
      <c r="AE28" s="17">
        <f t="shared" si="45"/>
        <v>0</v>
      </c>
      <c r="AF28" s="17">
        <f t="shared" si="46"/>
        <v>0</v>
      </c>
      <c r="AG28" s="24">
        <f t="shared" ref="AG28:AG35" si="49">SUM(R28:AF28)</f>
        <v>118187.44145522495</v>
      </c>
    </row>
    <row r="29" spans="2:34" x14ac:dyDescent="0.2">
      <c r="B29" s="26" t="s">
        <v>29</v>
      </c>
      <c r="C29" s="37" t="str">
        <f t="shared" si="47"/>
        <v>BendigoLand</v>
      </c>
      <c r="E29" s="17"/>
      <c r="F29" s="21"/>
      <c r="G29" s="19">
        <v>1</v>
      </c>
      <c r="H29" s="21"/>
      <c r="I29" s="17"/>
      <c r="J29" s="6"/>
      <c r="K29" s="6">
        <v>0</v>
      </c>
      <c r="L29" s="6"/>
      <c r="M29" s="6"/>
      <c r="N29" s="6"/>
      <c r="P29" s="24">
        <f t="shared" si="48"/>
        <v>0</v>
      </c>
      <c r="Q29" s="1"/>
      <c r="R29" s="17">
        <f t="shared" si="32"/>
        <v>0</v>
      </c>
      <c r="S29" s="17">
        <f t="shared" si="33"/>
        <v>0</v>
      </c>
      <c r="T29" s="17">
        <f t="shared" si="34"/>
        <v>0</v>
      </c>
      <c r="U29" s="17">
        <f t="shared" si="35"/>
        <v>0</v>
      </c>
      <c r="V29" s="17">
        <f t="shared" si="36"/>
        <v>0</v>
      </c>
      <c r="W29" s="17">
        <f t="shared" si="37"/>
        <v>0</v>
      </c>
      <c r="X29" s="17">
        <f t="shared" si="38"/>
        <v>0</v>
      </c>
      <c r="Y29" s="17">
        <f t="shared" si="39"/>
        <v>0</v>
      </c>
      <c r="Z29" s="17">
        <f t="shared" si="40"/>
        <v>0</v>
      </c>
      <c r="AA29" s="17">
        <f t="shared" si="41"/>
        <v>0</v>
      </c>
      <c r="AB29" s="17">
        <f t="shared" si="42"/>
        <v>0</v>
      </c>
      <c r="AC29" s="17">
        <f t="shared" si="43"/>
        <v>0</v>
      </c>
      <c r="AD29" s="17">
        <f t="shared" si="44"/>
        <v>0</v>
      </c>
      <c r="AE29" s="17">
        <f t="shared" si="45"/>
        <v>0</v>
      </c>
      <c r="AF29" s="17">
        <f t="shared" si="46"/>
        <v>0</v>
      </c>
      <c r="AG29" s="24">
        <f t="shared" si="49"/>
        <v>0</v>
      </c>
    </row>
    <row r="30" spans="2:34" x14ac:dyDescent="0.2">
      <c r="B30" s="26" t="s">
        <v>2</v>
      </c>
      <c r="C30" s="37" t="str">
        <f t="shared" si="47"/>
        <v>BendigoProperty</v>
      </c>
      <c r="E30" s="17"/>
      <c r="F30" s="19">
        <v>0</v>
      </c>
      <c r="G30" s="18">
        <f t="shared" ref="G30:G35" si="50">1-SUM(F30,H30)</f>
        <v>0.5</v>
      </c>
      <c r="H30" s="19">
        <v>0.5</v>
      </c>
      <c r="I30" s="17"/>
      <c r="J30" s="6"/>
      <c r="K30" s="6">
        <v>1378853.4875838724</v>
      </c>
      <c r="L30" s="6"/>
      <c r="M30" s="6"/>
      <c r="N30" s="6"/>
      <c r="P30" s="24">
        <f t="shared" si="48"/>
        <v>1378853.4875838724</v>
      </c>
      <c r="Q30" s="1"/>
      <c r="R30" s="17">
        <f t="shared" si="32"/>
        <v>0</v>
      </c>
      <c r="S30" s="17">
        <f t="shared" si="33"/>
        <v>0</v>
      </c>
      <c r="T30" s="17">
        <f t="shared" si="34"/>
        <v>0</v>
      </c>
      <c r="U30" s="17">
        <f t="shared" si="35"/>
        <v>0</v>
      </c>
      <c r="V30" s="17">
        <f t="shared" si="36"/>
        <v>689426.7437919362</v>
      </c>
      <c r="W30" s="17">
        <f t="shared" si="37"/>
        <v>689426.7437919362</v>
      </c>
      <c r="X30" s="17">
        <f t="shared" si="38"/>
        <v>0</v>
      </c>
      <c r="Y30" s="17">
        <f t="shared" si="39"/>
        <v>0</v>
      </c>
      <c r="Z30" s="17">
        <f t="shared" si="40"/>
        <v>0</v>
      </c>
      <c r="AA30" s="17">
        <f t="shared" si="41"/>
        <v>0</v>
      </c>
      <c r="AB30" s="17">
        <f t="shared" si="42"/>
        <v>0</v>
      </c>
      <c r="AC30" s="17">
        <f t="shared" si="43"/>
        <v>0</v>
      </c>
      <c r="AD30" s="17">
        <f t="shared" si="44"/>
        <v>0</v>
      </c>
      <c r="AE30" s="17">
        <f t="shared" si="45"/>
        <v>0</v>
      </c>
      <c r="AF30" s="17">
        <f t="shared" si="46"/>
        <v>0</v>
      </c>
      <c r="AG30" s="24">
        <f t="shared" si="49"/>
        <v>1378853.4875838724</v>
      </c>
    </row>
    <row r="31" spans="2:34" x14ac:dyDescent="0.2">
      <c r="B31" s="26" t="s">
        <v>3</v>
      </c>
      <c r="C31" s="37" t="str">
        <f t="shared" si="47"/>
        <v>BendigoProperty</v>
      </c>
      <c r="E31" s="17"/>
      <c r="F31" s="19">
        <v>0</v>
      </c>
      <c r="G31" s="18">
        <f t="shared" si="50"/>
        <v>0.7</v>
      </c>
      <c r="H31" s="19">
        <v>0.3</v>
      </c>
      <c r="I31" s="17"/>
      <c r="J31" s="6"/>
      <c r="K31" s="6">
        <v>6066955.3240952995</v>
      </c>
      <c r="L31" s="6"/>
      <c r="M31" s="6"/>
      <c r="N31" s="6"/>
      <c r="P31" s="24">
        <f t="shared" si="48"/>
        <v>6066955.3240952995</v>
      </c>
      <c r="Q31" s="1"/>
      <c r="R31" s="17">
        <f t="shared" si="32"/>
        <v>0</v>
      </c>
      <c r="S31" s="17">
        <f t="shared" si="33"/>
        <v>0</v>
      </c>
      <c r="T31" s="17">
        <f t="shared" si="34"/>
        <v>0</v>
      </c>
      <c r="U31" s="17">
        <f t="shared" si="35"/>
        <v>0</v>
      </c>
      <c r="V31" s="17">
        <f t="shared" si="36"/>
        <v>4246868.7268667091</v>
      </c>
      <c r="W31" s="17">
        <f t="shared" si="37"/>
        <v>1820086.5972285897</v>
      </c>
      <c r="X31" s="17">
        <f t="shared" si="38"/>
        <v>0</v>
      </c>
      <c r="Y31" s="17">
        <f t="shared" si="39"/>
        <v>0</v>
      </c>
      <c r="Z31" s="17">
        <f t="shared" si="40"/>
        <v>0</v>
      </c>
      <c r="AA31" s="17">
        <f t="shared" si="41"/>
        <v>0</v>
      </c>
      <c r="AB31" s="17">
        <f t="shared" si="42"/>
        <v>0</v>
      </c>
      <c r="AC31" s="17">
        <f t="shared" si="43"/>
        <v>0</v>
      </c>
      <c r="AD31" s="17">
        <f t="shared" si="44"/>
        <v>0</v>
      </c>
      <c r="AE31" s="17">
        <f t="shared" si="45"/>
        <v>0</v>
      </c>
      <c r="AF31" s="17">
        <f t="shared" si="46"/>
        <v>0</v>
      </c>
      <c r="AG31" s="24">
        <f t="shared" si="49"/>
        <v>6066955.3240952985</v>
      </c>
    </row>
    <row r="32" spans="2:34" x14ac:dyDescent="0.2">
      <c r="B32" s="26" t="s">
        <v>4</v>
      </c>
      <c r="C32" s="37" t="str">
        <f t="shared" si="47"/>
        <v>BendigoProperty</v>
      </c>
      <c r="E32" s="17"/>
      <c r="F32" s="19">
        <v>0</v>
      </c>
      <c r="G32" s="18">
        <f t="shared" si="50"/>
        <v>0.19999999999999996</v>
      </c>
      <c r="H32" s="19">
        <v>0.8</v>
      </c>
      <c r="I32" s="17"/>
      <c r="J32" s="6"/>
      <c r="K32" s="6">
        <v>2304655.1083768867</v>
      </c>
      <c r="L32" s="6"/>
      <c r="M32" s="6"/>
      <c r="N32" s="6"/>
      <c r="P32" s="24">
        <f t="shared" si="48"/>
        <v>2304655.1083768867</v>
      </c>
      <c r="Q32" s="1"/>
      <c r="R32" s="17">
        <f t="shared" si="32"/>
        <v>0</v>
      </c>
      <c r="S32" s="17">
        <f t="shared" si="33"/>
        <v>0</v>
      </c>
      <c r="T32" s="17">
        <f t="shared" si="34"/>
        <v>0</v>
      </c>
      <c r="U32" s="17">
        <f t="shared" si="35"/>
        <v>0</v>
      </c>
      <c r="V32" s="17">
        <f t="shared" si="36"/>
        <v>460931.02167537721</v>
      </c>
      <c r="W32" s="17">
        <f t="shared" si="37"/>
        <v>1843724.0867015095</v>
      </c>
      <c r="X32" s="17">
        <f t="shared" si="38"/>
        <v>0</v>
      </c>
      <c r="Y32" s="17">
        <f t="shared" si="39"/>
        <v>0</v>
      </c>
      <c r="Z32" s="17">
        <f t="shared" si="40"/>
        <v>0</v>
      </c>
      <c r="AA32" s="17">
        <f t="shared" si="41"/>
        <v>0</v>
      </c>
      <c r="AB32" s="17">
        <f t="shared" si="42"/>
        <v>0</v>
      </c>
      <c r="AC32" s="17">
        <f t="shared" si="43"/>
        <v>0</v>
      </c>
      <c r="AD32" s="17">
        <f t="shared" si="44"/>
        <v>0</v>
      </c>
      <c r="AE32" s="17">
        <f t="shared" si="45"/>
        <v>0</v>
      </c>
      <c r="AF32" s="17">
        <f t="shared" si="46"/>
        <v>0</v>
      </c>
      <c r="AG32" s="24">
        <f t="shared" si="49"/>
        <v>2304655.1083768867</v>
      </c>
    </row>
    <row r="33" spans="2:34" x14ac:dyDescent="0.2">
      <c r="B33" s="26" t="s">
        <v>5</v>
      </c>
      <c r="C33" s="37" t="str">
        <f t="shared" si="47"/>
        <v>BendigoProperty</v>
      </c>
      <c r="E33" s="17"/>
      <c r="F33" s="19">
        <v>0</v>
      </c>
      <c r="G33" s="18">
        <f t="shared" si="50"/>
        <v>1</v>
      </c>
      <c r="H33" s="19">
        <v>0</v>
      </c>
      <c r="I33" s="17"/>
      <c r="J33" s="6"/>
      <c r="K33" s="6">
        <v>384109.18472948112</v>
      </c>
      <c r="L33" s="6"/>
      <c r="M33" s="6"/>
      <c r="N33" s="6"/>
      <c r="P33" s="24">
        <f t="shared" si="48"/>
        <v>384109.18472948112</v>
      </c>
      <c r="Q33" s="1"/>
      <c r="R33" s="17">
        <f t="shared" si="32"/>
        <v>0</v>
      </c>
      <c r="S33" s="17">
        <f t="shared" si="33"/>
        <v>0</v>
      </c>
      <c r="T33" s="17">
        <f t="shared" si="34"/>
        <v>0</v>
      </c>
      <c r="U33" s="17">
        <f t="shared" si="35"/>
        <v>0</v>
      </c>
      <c r="V33" s="17">
        <f t="shared" si="36"/>
        <v>384109.18472948112</v>
      </c>
      <c r="W33" s="17">
        <f t="shared" si="37"/>
        <v>0</v>
      </c>
      <c r="X33" s="17">
        <f t="shared" si="38"/>
        <v>0</v>
      </c>
      <c r="Y33" s="17">
        <f t="shared" si="39"/>
        <v>0</v>
      </c>
      <c r="Z33" s="17">
        <f t="shared" si="40"/>
        <v>0</v>
      </c>
      <c r="AA33" s="17">
        <f t="shared" si="41"/>
        <v>0</v>
      </c>
      <c r="AB33" s="17">
        <f t="shared" si="42"/>
        <v>0</v>
      </c>
      <c r="AC33" s="17">
        <f t="shared" si="43"/>
        <v>0</v>
      </c>
      <c r="AD33" s="17">
        <f t="shared" si="44"/>
        <v>0</v>
      </c>
      <c r="AE33" s="17">
        <f t="shared" si="45"/>
        <v>0</v>
      </c>
      <c r="AF33" s="17">
        <f t="shared" si="46"/>
        <v>0</v>
      </c>
      <c r="AG33" s="24">
        <f t="shared" si="49"/>
        <v>384109.18472948112</v>
      </c>
    </row>
    <row r="34" spans="2:34" x14ac:dyDescent="0.2">
      <c r="B34" s="26" t="s">
        <v>14</v>
      </c>
      <c r="C34" s="37" t="str">
        <f t="shared" si="47"/>
        <v>BendigoProperty</v>
      </c>
      <c r="E34" s="17"/>
      <c r="F34" s="19">
        <v>0</v>
      </c>
      <c r="G34" s="18">
        <f t="shared" si="50"/>
        <v>1</v>
      </c>
      <c r="H34" s="19">
        <v>0</v>
      </c>
      <c r="I34" s="17"/>
      <c r="J34" s="6"/>
      <c r="K34" s="6"/>
      <c r="L34" s="6"/>
      <c r="M34" s="6"/>
      <c r="N34" s="6"/>
      <c r="P34" s="24">
        <f t="shared" si="48"/>
        <v>0</v>
      </c>
      <c r="Q34" s="1"/>
      <c r="R34" s="17">
        <f t="shared" si="32"/>
        <v>0</v>
      </c>
      <c r="S34" s="17">
        <f t="shared" si="33"/>
        <v>0</v>
      </c>
      <c r="T34" s="17">
        <f t="shared" si="34"/>
        <v>0</v>
      </c>
      <c r="U34" s="17">
        <f t="shared" si="35"/>
        <v>0</v>
      </c>
      <c r="V34" s="17">
        <f t="shared" si="36"/>
        <v>0</v>
      </c>
      <c r="W34" s="17">
        <f t="shared" si="37"/>
        <v>0</v>
      </c>
      <c r="X34" s="17">
        <f t="shared" si="38"/>
        <v>0</v>
      </c>
      <c r="Y34" s="17">
        <f t="shared" si="39"/>
        <v>0</v>
      </c>
      <c r="Z34" s="17">
        <f t="shared" si="40"/>
        <v>0</v>
      </c>
      <c r="AA34" s="17">
        <f t="shared" si="41"/>
        <v>0</v>
      </c>
      <c r="AB34" s="17">
        <f t="shared" si="42"/>
        <v>0</v>
      </c>
      <c r="AC34" s="17">
        <f t="shared" si="43"/>
        <v>0</v>
      </c>
      <c r="AD34" s="17">
        <f t="shared" si="44"/>
        <v>0</v>
      </c>
      <c r="AE34" s="17">
        <f t="shared" si="45"/>
        <v>0</v>
      </c>
      <c r="AF34" s="17">
        <f t="shared" si="46"/>
        <v>0</v>
      </c>
      <c r="AG34" s="24">
        <f t="shared" si="49"/>
        <v>0</v>
      </c>
    </row>
    <row r="35" spans="2:34" x14ac:dyDescent="0.2">
      <c r="B35" s="35" t="s">
        <v>13</v>
      </c>
      <c r="C35" s="38" t="str">
        <f t="shared" si="47"/>
        <v>BendigoProperty</v>
      </c>
      <c r="D35" s="13"/>
      <c r="E35" s="17"/>
      <c r="F35" s="19">
        <v>0.5</v>
      </c>
      <c r="G35" s="18">
        <f t="shared" si="50"/>
        <v>0</v>
      </c>
      <c r="H35" s="19">
        <v>0.5</v>
      </c>
      <c r="I35" s="17"/>
      <c r="J35" s="6"/>
      <c r="K35" s="6"/>
      <c r="L35" s="6"/>
      <c r="M35" s="6"/>
      <c r="N35" s="6"/>
      <c r="P35" s="24">
        <f t="shared" si="48"/>
        <v>0</v>
      </c>
      <c r="Q35" s="1"/>
      <c r="R35" s="17">
        <f t="shared" si="32"/>
        <v>0</v>
      </c>
      <c r="S35" s="17">
        <f t="shared" si="33"/>
        <v>0</v>
      </c>
      <c r="T35" s="17">
        <f t="shared" si="34"/>
        <v>0</v>
      </c>
      <c r="U35" s="17">
        <f t="shared" si="35"/>
        <v>0</v>
      </c>
      <c r="V35" s="17">
        <f t="shared" si="36"/>
        <v>0</v>
      </c>
      <c r="W35" s="17">
        <f t="shared" si="37"/>
        <v>0</v>
      </c>
      <c r="X35" s="17">
        <f t="shared" si="38"/>
        <v>0</v>
      </c>
      <c r="Y35" s="17">
        <f t="shared" si="39"/>
        <v>0</v>
      </c>
      <c r="Z35" s="17">
        <f t="shared" si="40"/>
        <v>0</v>
      </c>
      <c r="AA35" s="17">
        <f t="shared" si="41"/>
        <v>0</v>
      </c>
      <c r="AB35" s="17">
        <f t="shared" si="42"/>
        <v>0</v>
      </c>
      <c r="AC35" s="17">
        <f t="shared" si="43"/>
        <v>0</v>
      </c>
      <c r="AD35" s="17">
        <f t="shared" si="44"/>
        <v>0</v>
      </c>
      <c r="AE35" s="17">
        <f t="shared" si="45"/>
        <v>0</v>
      </c>
      <c r="AF35" s="17">
        <f t="shared" si="46"/>
        <v>0</v>
      </c>
      <c r="AG35" s="24">
        <f t="shared" si="49"/>
        <v>0</v>
      </c>
    </row>
    <row r="36" spans="2:34" x14ac:dyDescent="0.2">
      <c r="B36" s="30" t="s">
        <v>6</v>
      </c>
      <c r="C36" s="39"/>
      <c r="D36" s="11"/>
      <c r="F36" s="4"/>
      <c r="G36" s="4"/>
      <c r="H36" s="4"/>
      <c r="J36" s="25">
        <f>SUM(J27:J35)</f>
        <v>0</v>
      </c>
      <c r="K36" s="25">
        <f>SUM(K27:K35)</f>
        <v>10508833.34</v>
      </c>
      <c r="L36" s="25">
        <f>SUM(L27:L35)</f>
        <v>0</v>
      </c>
      <c r="M36" s="25">
        <f>SUM(M27:M35)</f>
        <v>0</v>
      </c>
      <c r="N36" s="25">
        <f>SUM(N27:N35)</f>
        <v>0</v>
      </c>
      <c r="P36" s="25">
        <f>SUM(P27:P35)</f>
        <v>10508833.34</v>
      </c>
      <c r="Q36" s="1"/>
      <c r="R36" s="25">
        <f t="shared" ref="R36" si="51">SUM(R27:R35)</f>
        <v>0</v>
      </c>
      <c r="S36" s="25">
        <f t="shared" ref="S36" si="52">SUM(S27:S35)</f>
        <v>0</v>
      </c>
      <c r="T36" s="25">
        <f t="shared" ref="T36" si="53">SUM(T27:T35)</f>
        <v>0</v>
      </c>
      <c r="U36" s="25">
        <f t="shared" ref="U36" si="54">SUM(U27:U35)</f>
        <v>0</v>
      </c>
      <c r="V36" s="25">
        <f t="shared" ref="V36" si="55">SUM(V27:V35)</f>
        <v>5793154.4212090261</v>
      </c>
      <c r="W36" s="25">
        <f t="shared" ref="W36" si="56">SUM(W27:W35)</f>
        <v>4715678.9187909737</v>
      </c>
      <c r="X36" s="25">
        <f t="shared" ref="X36" si="57">SUM(X27:X35)</f>
        <v>0</v>
      </c>
      <c r="Y36" s="25">
        <f t="shared" ref="Y36" si="58">SUM(Y27:Y35)</f>
        <v>0</v>
      </c>
      <c r="Z36" s="25">
        <f t="shared" ref="Z36" si="59">SUM(Z27:Z35)</f>
        <v>0</v>
      </c>
      <c r="AA36" s="25">
        <f t="shared" ref="AA36" si="60">SUM(AA27:AA35)</f>
        <v>0</v>
      </c>
      <c r="AB36" s="25">
        <f t="shared" ref="AB36" si="61">SUM(AB27:AB35)</f>
        <v>0</v>
      </c>
      <c r="AC36" s="25">
        <f t="shared" ref="AC36" si="62">SUM(AC27:AC35)</f>
        <v>0</v>
      </c>
      <c r="AD36" s="25">
        <f t="shared" ref="AD36" si="63">SUM(AD27:AD35)</f>
        <v>0</v>
      </c>
      <c r="AE36" s="25">
        <f t="shared" ref="AE36" si="64">SUM(AE27:AE35)</f>
        <v>0</v>
      </c>
      <c r="AF36" s="25">
        <f t="shared" ref="AF36" si="65">SUM(AF27:AF35)</f>
        <v>0</v>
      </c>
      <c r="AG36" s="25">
        <f>SUM(AG27:AG35)</f>
        <v>10508833.339999998</v>
      </c>
      <c r="AH36" s="17">
        <f>AG36-P36</f>
        <v>0</v>
      </c>
    </row>
    <row r="37" spans="2:34" x14ac:dyDescent="0.2">
      <c r="B37" s="26"/>
      <c r="C37" s="37"/>
      <c r="J37" s="2"/>
      <c r="K37" s="2"/>
      <c r="L37" s="2"/>
      <c r="M37" s="2"/>
      <c r="P37" s="1"/>
      <c r="Q37" s="1"/>
    </row>
    <row r="38" spans="2:34" x14ac:dyDescent="0.2">
      <c r="B38" s="26"/>
      <c r="C38" s="37"/>
      <c r="H38" s="2"/>
      <c r="J38" s="2"/>
      <c r="K38" s="2"/>
      <c r="L38" s="2"/>
      <c r="M38" s="2"/>
      <c r="P38" s="1"/>
      <c r="Q38" s="1"/>
    </row>
    <row r="39" spans="2:34" x14ac:dyDescent="0.2">
      <c r="B39" s="26"/>
      <c r="C39" s="37"/>
      <c r="H39" s="2"/>
      <c r="J39" s="2"/>
      <c r="K39" s="2"/>
      <c r="L39" s="2"/>
      <c r="M39" s="2"/>
      <c r="P39" s="1"/>
      <c r="Q39" s="1"/>
    </row>
    <row r="40" spans="2:34" x14ac:dyDescent="0.2">
      <c r="B40" s="29" t="s">
        <v>12</v>
      </c>
      <c r="C40" s="40"/>
      <c r="H40" s="2"/>
      <c r="J40" s="2"/>
      <c r="K40" s="2"/>
      <c r="L40" s="2"/>
      <c r="M40" s="2"/>
      <c r="P40" s="1"/>
      <c r="Q40" s="1"/>
    </row>
    <row r="41" spans="2:34" x14ac:dyDescent="0.2">
      <c r="B41" s="28" t="s">
        <v>10</v>
      </c>
      <c r="C41" s="41"/>
      <c r="D41" s="7"/>
      <c r="F41" s="23" t="s">
        <v>16</v>
      </c>
      <c r="G41" s="23" t="s">
        <v>17</v>
      </c>
      <c r="H41" s="23" t="s">
        <v>18</v>
      </c>
      <c r="J41" s="23" t="s">
        <v>22</v>
      </c>
      <c r="K41" s="5" t="s">
        <v>23</v>
      </c>
      <c r="L41" s="5" t="s">
        <v>24</v>
      </c>
      <c r="M41" s="5" t="s">
        <v>25</v>
      </c>
      <c r="N41" s="5" t="s">
        <v>26</v>
      </c>
      <c r="P41" s="23" t="s">
        <v>7</v>
      </c>
      <c r="Q41" s="1"/>
      <c r="R41" s="23" t="s">
        <v>22</v>
      </c>
      <c r="S41" s="23" t="s">
        <v>22</v>
      </c>
      <c r="T41" s="23" t="s">
        <v>22</v>
      </c>
      <c r="U41" s="5" t="s">
        <v>23</v>
      </c>
      <c r="V41" s="5" t="s">
        <v>23</v>
      </c>
      <c r="W41" s="5" t="s">
        <v>23</v>
      </c>
      <c r="X41" s="5" t="s">
        <v>24</v>
      </c>
      <c r="Y41" s="5" t="s">
        <v>24</v>
      </c>
      <c r="Z41" s="5" t="s">
        <v>24</v>
      </c>
      <c r="AA41" s="5" t="s">
        <v>25</v>
      </c>
      <c r="AB41" s="5" t="s">
        <v>25</v>
      </c>
      <c r="AC41" s="5" t="s">
        <v>25</v>
      </c>
      <c r="AD41" s="5" t="s">
        <v>26</v>
      </c>
      <c r="AE41" s="5" t="s">
        <v>26</v>
      </c>
      <c r="AF41" s="5" t="s">
        <v>26</v>
      </c>
      <c r="AG41" s="23" t="s">
        <v>7</v>
      </c>
    </row>
    <row r="42" spans="2:34" x14ac:dyDescent="0.2">
      <c r="B42" s="26" t="s">
        <v>1</v>
      </c>
      <c r="C42" s="37" t="str">
        <f>$B$41&amp;IF($B42="Land", $B42, "Property")</f>
        <v>WarrnamboolProperty</v>
      </c>
      <c r="E42" s="17"/>
      <c r="F42" s="19">
        <v>0</v>
      </c>
      <c r="G42" s="18">
        <f>1-SUM(F42,H42)</f>
        <v>0</v>
      </c>
      <c r="H42" s="19">
        <v>1</v>
      </c>
      <c r="I42" s="17"/>
      <c r="J42" s="6"/>
      <c r="K42" s="6"/>
      <c r="L42" s="6">
        <v>633754.86257928121</v>
      </c>
      <c r="M42" s="6"/>
      <c r="N42" s="6"/>
      <c r="P42" s="24">
        <f>SUM(J42:N42)</f>
        <v>633754.86257928121</v>
      </c>
      <c r="Q42" s="1"/>
      <c r="R42" s="17">
        <f t="shared" ref="R42:R50" si="66">$F42*$J42</f>
        <v>0</v>
      </c>
      <c r="S42" s="17">
        <f t="shared" ref="S42:S50" si="67">$G42*$J42</f>
        <v>0</v>
      </c>
      <c r="T42" s="17">
        <f t="shared" ref="T42:T50" si="68">$H42*$J42</f>
        <v>0</v>
      </c>
      <c r="U42" s="17">
        <f t="shared" ref="U42:U50" si="69">$F42*$K42</f>
        <v>0</v>
      </c>
      <c r="V42" s="17">
        <f t="shared" ref="V42:V50" si="70">$G42*$K42</f>
        <v>0</v>
      </c>
      <c r="W42" s="17">
        <f t="shared" ref="W42:W50" si="71">$H42*$K42</f>
        <v>0</v>
      </c>
      <c r="X42" s="17">
        <f t="shared" ref="X42:X50" si="72">$F42*$L42</f>
        <v>0</v>
      </c>
      <c r="Y42" s="17">
        <f t="shared" ref="Y42:Y50" si="73">$G42*$L42</f>
        <v>0</v>
      </c>
      <c r="Z42" s="17">
        <f t="shared" ref="Z42:Z50" si="74">$H42*$L42</f>
        <v>633754.86257928121</v>
      </c>
      <c r="AA42" s="17">
        <f t="shared" ref="AA42:AA50" si="75">$F42*$M42</f>
        <v>0</v>
      </c>
      <c r="AB42" s="17">
        <f t="shared" ref="AB42:AB50" si="76">$G42*$M42</f>
        <v>0</v>
      </c>
      <c r="AC42" s="17">
        <f t="shared" ref="AC42:AC50" si="77">$H42*$M42</f>
        <v>0</v>
      </c>
      <c r="AD42" s="17">
        <f t="shared" ref="AD42:AD50" si="78">$F42*$N42</f>
        <v>0</v>
      </c>
      <c r="AE42" s="17">
        <f t="shared" ref="AE42:AE50" si="79">$G42*$N42</f>
        <v>0</v>
      </c>
      <c r="AF42" s="17">
        <f t="shared" ref="AF42:AF50" si="80">$H42*$N42</f>
        <v>0</v>
      </c>
      <c r="AG42" s="24">
        <f>SUM(R42:AF42)</f>
        <v>633754.86257928121</v>
      </c>
    </row>
    <row r="43" spans="2:34" x14ac:dyDescent="0.2">
      <c r="B43" s="26" t="s">
        <v>0</v>
      </c>
      <c r="C43" s="37" t="str">
        <f t="shared" ref="C43:C50" si="81">$B$41&amp;IF($B43="Land", $B43, "Property")</f>
        <v>WarrnamboolProperty</v>
      </c>
      <c r="E43" s="17"/>
      <c r="F43" s="19">
        <v>0</v>
      </c>
      <c r="G43" s="18">
        <f>1-SUM(F43,H43)</f>
        <v>9.9999999999999978E-2</v>
      </c>
      <c r="H43" s="19">
        <v>0.9</v>
      </c>
      <c r="I43" s="17"/>
      <c r="J43" s="6"/>
      <c r="K43" s="6"/>
      <c r="L43" s="6">
        <v>0</v>
      </c>
      <c r="M43" s="6"/>
      <c r="N43" s="6"/>
      <c r="P43" s="24">
        <f t="shared" ref="P43:P50" si="82">SUM(J43:N43)</f>
        <v>0</v>
      </c>
      <c r="Q43" s="1"/>
      <c r="R43" s="17">
        <f t="shared" si="66"/>
        <v>0</v>
      </c>
      <c r="S43" s="17">
        <f t="shared" si="67"/>
        <v>0</v>
      </c>
      <c r="T43" s="17">
        <f t="shared" si="68"/>
        <v>0</v>
      </c>
      <c r="U43" s="17">
        <f t="shared" si="69"/>
        <v>0</v>
      </c>
      <c r="V43" s="17">
        <f t="shared" si="70"/>
        <v>0</v>
      </c>
      <c r="W43" s="17">
        <f t="shared" si="71"/>
        <v>0</v>
      </c>
      <c r="X43" s="17">
        <f t="shared" si="72"/>
        <v>0</v>
      </c>
      <c r="Y43" s="17">
        <f t="shared" si="73"/>
        <v>0</v>
      </c>
      <c r="Z43" s="17">
        <f t="shared" si="74"/>
        <v>0</v>
      </c>
      <c r="AA43" s="17">
        <f t="shared" si="75"/>
        <v>0</v>
      </c>
      <c r="AB43" s="17">
        <f t="shared" si="76"/>
        <v>0</v>
      </c>
      <c r="AC43" s="17">
        <f t="shared" si="77"/>
        <v>0</v>
      </c>
      <c r="AD43" s="17">
        <f t="shared" si="78"/>
        <v>0</v>
      </c>
      <c r="AE43" s="17">
        <f t="shared" si="79"/>
        <v>0</v>
      </c>
      <c r="AF43" s="17">
        <f t="shared" si="80"/>
        <v>0</v>
      </c>
      <c r="AG43" s="24">
        <f t="shared" ref="AG43:AG50" si="83">SUM(R43:AF43)</f>
        <v>0</v>
      </c>
    </row>
    <row r="44" spans="2:34" x14ac:dyDescent="0.2">
      <c r="B44" s="26" t="s">
        <v>29</v>
      </c>
      <c r="C44" s="37" t="str">
        <f t="shared" si="81"/>
        <v>WarrnamboolLand</v>
      </c>
      <c r="E44" s="17"/>
      <c r="F44" s="21"/>
      <c r="G44" s="19">
        <v>1</v>
      </c>
      <c r="H44" s="21"/>
      <c r="I44" s="17"/>
      <c r="J44" s="6"/>
      <c r="K44" s="6">
        <v>1500000</v>
      </c>
      <c r="L44" s="6"/>
      <c r="M44" s="6"/>
      <c r="N44" s="6"/>
      <c r="P44" s="24">
        <f t="shared" si="82"/>
        <v>1500000</v>
      </c>
      <c r="Q44" s="1"/>
      <c r="R44" s="17">
        <f t="shared" si="66"/>
        <v>0</v>
      </c>
      <c r="S44" s="17">
        <f t="shared" si="67"/>
        <v>0</v>
      </c>
      <c r="T44" s="17">
        <f t="shared" si="68"/>
        <v>0</v>
      </c>
      <c r="U44" s="17">
        <f t="shared" si="69"/>
        <v>0</v>
      </c>
      <c r="V44" s="17">
        <f t="shared" si="70"/>
        <v>1500000</v>
      </c>
      <c r="W44" s="17">
        <f t="shared" si="71"/>
        <v>0</v>
      </c>
      <c r="X44" s="17">
        <f t="shared" si="72"/>
        <v>0</v>
      </c>
      <c r="Y44" s="17">
        <f t="shared" si="73"/>
        <v>0</v>
      </c>
      <c r="Z44" s="17">
        <f t="shared" si="74"/>
        <v>0</v>
      </c>
      <c r="AA44" s="17">
        <f t="shared" si="75"/>
        <v>0</v>
      </c>
      <c r="AB44" s="17">
        <f t="shared" si="76"/>
        <v>0</v>
      </c>
      <c r="AC44" s="17">
        <f t="shared" si="77"/>
        <v>0</v>
      </c>
      <c r="AD44" s="17">
        <f t="shared" si="78"/>
        <v>0</v>
      </c>
      <c r="AE44" s="17">
        <f t="shared" si="79"/>
        <v>0</v>
      </c>
      <c r="AF44" s="17">
        <f t="shared" si="80"/>
        <v>0</v>
      </c>
      <c r="AG44" s="24">
        <f t="shared" si="83"/>
        <v>1500000</v>
      </c>
    </row>
    <row r="45" spans="2:34" x14ac:dyDescent="0.2">
      <c r="B45" s="26" t="s">
        <v>2</v>
      </c>
      <c r="C45" s="37" t="str">
        <f t="shared" si="81"/>
        <v>WarrnamboolProperty</v>
      </c>
      <c r="E45" s="17"/>
      <c r="F45" s="19">
        <v>0</v>
      </c>
      <c r="G45" s="18">
        <f t="shared" ref="G45:G50" si="84">1-SUM(F45,H45)</f>
        <v>0.5</v>
      </c>
      <c r="H45" s="19">
        <v>0.5</v>
      </c>
      <c r="I45" s="17"/>
      <c r="J45" s="6"/>
      <c r="K45" s="6"/>
      <c r="L45" s="6">
        <v>2092006.3424947145</v>
      </c>
      <c r="M45" s="6"/>
      <c r="N45" s="6"/>
      <c r="P45" s="24">
        <f t="shared" si="82"/>
        <v>2092006.3424947145</v>
      </c>
      <c r="Q45" s="1"/>
      <c r="R45" s="17">
        <f t="shared" si="66"/>
        <v>0</v>
      </c>
      <c r="S45" s="17">
        <f t="shared" si="67"/>
        <v>0</v>
      </c>
      <c r="T45" s="17">
        <f t="shared" si="68"/>
        <v>0</v>
      </c>
      <c r="U45" s="17">
        <f t="shared" si="69"/>
        <v>0</v>
      </c>
      <c r="V45" s="17">
        <f t="shared" si="70"/>
        <v>0</v>
      </c>
      <c r="W45" s="17">
        <f t="shared" si="71"/>
        <v>0</v>
      </c>
      <c r="X45" s="17">
        <f t="shared" si="72"/>
        <v>0</v>
      </c>
      <c r="Y45" s="17">
        <f t="shared" si="73"/>
        <v>1046003.1712473573</v>
      </c>
      <c r="Z45" s="17">
        <f t="shared" si="74"/>
        <v>1046003.1712473573</v>
      </c>
      <c r="AA45" s="17">
        <f t="shared" si="75"/>
        <v>0</v>
      </c>
      <c r="AB45" s="17">
        <f t="shared" si="76"/>
        <v>0</v>
      </c>
      <c r="AC45" s="17">
        <f t="shared" si="77"/>
        <v>0</v>
      </c>
      <c r="AD45" s="17">
        <f t="shared" si="78"/>
        <v>0</v>
      </c>
      <c r="AE45" s="17">
        <f t="shared" si="79"/>
        <v>0</v>
      </c>
      <c r="AF45" s="17">
        <f t="shared" si="80"/>
        <v>0</v>
      </c>
      <c r="AG45" s="24">
        <f t="shared" si="83"/>
        <v>2092006.3424947145</v>
      </c>
    </row>
    <row r="46" spans="2:34" x14ac:dyDescent="0.2">
      <c r="B46" s="26" t="s">
        <v>3</v>
      </c>
      <c r="C46" s="37" t="str">
        <f t="shared" si="81"/>
        <v>WarrnamboolProperty</v>
      </c>
      <c r="E46" s="17"/>
      <c r="F46" s="19">
        <v>0</v>
      </c>
      <c r="G46" s="18">
        <f t="shared" si="84"/>
        <v>0.7</v>
      </c>
      <c r="H46" s="19">
        <v>0.3</v>
      </c>
      <c r="I46" s="17"/>
      <c r="J46" s="6"/>
      <c r="K46" s="6"/>
      <c r="L46" s="6">
        <v>8934097.674418604</v>
      </c>
      <c r="M46" s="6"/>
      <c r="N46" s="6"/>
      <c r="P46" s="24">
        <f t="shared" si="82"/>
        <v>8934097.674418604</v>
      </c>
      <c r="Q46" s="1"/>
      <c r="R46" s="17">
        <f t="shared" si="66"/>
        <v>0</v>
      </c>
      <c r="S46" s="17">
        <f t="shared" si="67"/>
        <v>0</v>
      </c>
      <c r="T46" s="17">
        <f t="shared" si="68"/>
        <v>0</v>
      </c>
      <c r="U46" s="17">
        <f t="shared" si="69"/>
        <v>0</v>
      </c>
      <c r="V46" s="17">
        <f t="shared" si="70"/>
        <v>0</v>
      </c>
      <c r="W46" s="17">
        <f t="shared" si="71"/>
        <v>0</v>
      </c>
      <c r="X46" s="17">
        <f t="shared" si="72"/>
        <v>0</v>
      </c>
      <c r="Y46" s="17">
        <f t="shared" si="73"/>
        <v>6253868.3720930228</v>
      </c>
      <c r="Z46" s="17">
        <f t="shared" si="74"/>
        <v>2680229.3023255812</v>
      </c>
      <c r="AA46" s="17">
        <f t="shared" si="75"/>
        <v>0</v>
      </c>
      <c r="AB46" s="17">
        <f t="shared" si="76"/>
        <v>0</v>
      </c>
      <c r="AC46" s="17">
        <f t="shared" si="77"/>
        <v>0</v>
      </c>
      <c r="AD46" s="17">
        <f t="shared" si="78"/>
        <v>0</v>
      </c>
      <c r="AE46" s="17">
        <f t="shared" si="79"/>
        <v>0</v>
      </c>
      <c r="AF46" s="17">
        <f t="shared" si="80"/>
        <v>0</v>
      </c>
      <c r="AG46" s="24">
        <f t="shared" si="83"/>
        <v>8934097.674418604</v>
      </c>
    </row>
    <row r="47" spans="2:34" x14ac:dyDescent="0.2">
      <c r="B47" s="26" t="s">
        <v>4</v>
      </c>
      <c r="C47" s="37" t="str">
        <f t="shared" si="81"/>
        <v>WarrnamboolProperty</v>
      </c>
      <c r="E47" s="17"/>
      <c r="F47" s="19">
        <v>0</v>
      </c>
      <c r="G47" s="18">
        <f t="shared" si="84"/>
        <v>0.19999999999999996</v>
      </c>
      <c r="H47" s="19">
        <v>0.8</v>
      </c>
      <c r="I47" s="17"/>
      <c r="J47" s="6"/>
      <c r="K47" s="6"/>
      <c r="L47" s="6">
        <v>2338124.735729387</v>
      </c>
      <c r="M47" s="6"/>
      <c r="N47" s="6"/>
      <c r="P47" s="24">
        <f t="shared" si="82"/>
        <v>2338124.735729387</v>
      </c>
      <c r="Q47" s="1"/>
      <c r="R47" s="17">
        <f t="shared" si="66"/>
        <v>0</v>
      </c>
      <c r="S47" s="17">
        <f t="shared" si="67"/>
        <v>0</v>
      </c>
      <c r="T47" s="17">
        <f t="shared" si="68"/>
        <v>0</v>
      </c>
      <c r="U47" s="17">
        <f t="shared" si="69"/>
        <v>0</v>
      </c>
      <c r="V47" s="17">
        <f t="shared" si="70"/>
        <v>0</v>
      </c>
      <c r="W47" s="17">
        <f t="shared" si="71"/>
        <v>0</v>
      </c>
      <c r="X47" s="17">
        <f t="shared" si="72"/>
        <v>0</v>
      </c>
      <c r="Y47" s="17">
        <f t="shared" si="73"/>
        <v>467624.94714587729</v>
      </c>
      <c r="Z47" s="17">
        <f t="shared" si="74"/>
        <v>1870499.7885835096</v>
      </c>
      <c r="AA47" s="17">
        <f t="shared" si="75"/>
        <v>0</v>
      </c>
      <c r="AB47" s="17">
        <f t="shared" si="76"/>
        <v>0</v>
      </c>
      <c r="AC47" s="17">
        <f t="shared" si="77"/>
        <v>0</v>
      </c>
      <c r="AD47" s="17">
        <f t="shared" si="78"/>
        <v>0</v>
      </c>
      <c r="AE47" s="17">
        <f t="shared" si="79"/>
        <v>0</v>
      </c>
      <c r="AF47" s="17">
        <f t="shared" si="80"/>
        <v>0</v>
      </c>
      <c r="AG47" s="24">
        <f t="shared" si="83"/>
        <v>2338124.735729387</v>
      </c>
    </row>
    <row r="48" spans="2:34" x14ac:dyDescent="0.2">
      <c r="B48" s="26" t="s">
        <v>5</v>
      </c>
      <c r="C48" s="37" t="str">
        <f t="shared" si="81"/>
        <v>WarrnamboolProperty</v>
      </c>
      <c r="E48" s="17"/>
      <c r="F48" s="19">
        <v>0</v>
      </c>
      <c r="G48" s="18">
        <f t="shared" si="84"/>
        <v>1</v>
      </c>
      <c r="H48" s="19">
        <v>0</v>
      </c>
      <c r="I48" s="17"/>
      <c r="J48" s="6"/>
      <c r="K48" s="6"/>
      <c r="L48" s="6">
        <v>553766.38477801264</v>
      </c>
      <c r="M48" s="6"/>
      <c r="N48" s="6"/>
      <c r="P48" s="24">
        <f t="shared" si="82"/>
        <v>553766.38477801264</v>
      </c>
      <c r="Q48" s="1"/>
      <c r="R48" s="17">
        <f t="shared" si="66"/>
        <v>0</v>
      </c>
      <c r="S48" s="17">
        <f t="shared" si="67"/>
        <v>0</v>
      </c>
      <c r="T48" s="17">
        <f t="shared" si="68"/>
        <v>0</v>
      </c>
      <c r="U48" s="17">
        <f t="shared" si="69"/>
        <v>0</v>
      </c>
      <c r="V48" s="17">
        <f t="shared" si="70"/>
        <v>0</v>
      </c>
      <c r="W48" s="17">
        <f t="shared" si="71"/>
        <v>0</v>
      </c>
      <c r="X48" s="17">
        <f t="shared" si="72"/>
        <v>0</v>
      </c>
      <c r="Y48" s="17">
        <f t="shared" si="73"/>
        <v>553766.38477801264</v>
      </c>
      <c r="Z48" s="17">
        <f t="shared" si="74"/>
        <v>0</v>
      </c>
      <c r="AA48" s="17">
        <f t="shared" si="75"/>
        <v>0</v>
      </c>
      <c r="AB48" s="17">
        <f t="shared" si="76"/>
        <v>0</v>
      </c>
      <c r="AC48" s="17">
        <f t="shared" si="77"/>
        <v>0</v>
      </c>
      <c r="AD48" s="17">
        <f t="shared" si="78"/>
        <v>0</v>
      </c>
      <c r="AE48" s="17">
        <f t="shared" si="79"/>
        <v>0</v>
      </c>
      <c r="AF48" s="17">
        <f t="shared" si="80"/>
        <v>0</v>
      </c>
      <c r="AG48" s="24">
        <f t="shared" si="83"/>
        <v>553766.38477801264</v>
      </c>
    </row>
    <row r="49" spans="2:34" x14ac:dyDescent="0.2">
      <c r="B49" s="26" t="s">
        <v>14</v>
      </c>
      <c r="C49" s="37" t="str">
        <f t="shared" si="81"/>
        <v>WarrnamboolProperty</v>
      </c>
      <c r="E49" s="17"/>
      <c r="F49" s="19">
        <v>0</v>
      </c>
      <c r="G49" s="18">
        <f t="shared" si="84"/>
        <v>1</v>
      </c>
      <c r="H49" s="19">
        <v>0</v>
      </c>
      <c r="I49" s="17"/>
      <c r="J49" s="6"/>
      <c r="K49" s="6"/>
      <c r="L49" s="6"/>
      <c r="M49" s="6"/>
      <c r="N49" s="6"/>
      <c r="P49" s="24">
        <f t="shared" si="82"/>
        <v>0</v>
      </c>
      <c r="Q49" s="1"/>
      <c r="R49" s="17">
        <f t="shared" si="66"/>
        <v>0</v>
      </c>
      <c r="S49" s="17">
        <f t="shared" si="67"/>
        <v>0</v>
      </c>
      <c r="T49" s="17">
        <f t="shared" si="68"/>
        <v>0</v>
      </c>
      <c r="U49" s="17">
        <f t="shared" si="69"/>
        <v>0</v>
      </c>
      <c r="V49" s="17">
        <f t="shared" si="70"/>
        <v>0</v>
      </c>
      <c r="W49" s="17">
        <f t="shared" si="71"/>
        <v>0</v>
      </c>
      <c r="X49" s="17">
        <f t="shared" si="72"/>
        <v>0</v>
      </c>
      <c r="Y49" s="17">
        <f t="shared" si="73"/>
        <v>0</v>
      </c>
      <c r="Z49" s="17">
        <f t="shared" si="74"/>
        <v>0</v>
      </c>
      <c r="AA49" s="17">
        <f t="shared" si="75"/>
        <v>0</v>
      </c>
      <c r="AB49" s="17">
        <f t="shared" si="76"/>
        <v>0</v>
      </c>
      <c r="AC49" s="17">
        <f t="shared" si="77"/>
        <v>0</v>
      </c>
      <c r="AD49" s="17">
        <f t="shared" si="78"/>
        <v>0</v>
      </c>
      <c r="AE49" s="17">
        <f t="shared" si="79"/>
        <v>0</v>
      </c>
      <c r="AF49" s="17">
        <f t="shared" si="80"/>
        <v>0</v>
      </c>
      <c r="AG49" s="24">
        <f t="shared" si="83"/>
        <v>0</v>
      </c>
    </row>
    <row r="50" spans="2:34" x14ac:dyDescent="0.2">
      <c r="B50" s="35" t="s">
        <v>13</v>
      </c>
      <c r="C50" s="38" t="str">
        <f t="shared" si="81"/>
        <v>WarrnamboolProperty</v>
      </c>
      <c r="D50" s="13"/>
      <c r="E50" s="17"/>
      <c r="F50" s="19">
        <v>0.5</v>
      </c>
      <c r="G50" s="18">
        <f t="shared" si="84"/>
        <v>0</v>
      </c>
      <c r="H50" s="19">
        <v>0.5</v>
      </c>
      <c r="I50" s="17"/>
      <c r="J50" s="6"/>
      <c r="K50" s="6"/>
      <c r="L50" s="6"/>
      <c r="M50" s="6"/>
      <c r="N50" s="6"/>
      <c r="P50" s="24">
        <f t="shared" si="82"/>
        <v>0</v>
      </c>
      <c r="Q50" s="1"/>
      <c r="R50" s="17">
        <f t="shared" si="66"/>
        <v>0</v>
      </c>
      <c r="S50" s="17">
        <f t="shared" si="67"/>
        <v>0</v>
      </c>
      <c r="T50" s="17">
        <f t="shared" si="68"/>
        <v>0</v>
      </c>
      <c r="U50" s="17">
        <f t="shared" si="69"/>
        <v>0</v>
      </c>
      <c r="V50" s="17">
        <f t="shared" si="70"/>
        <v>0</v>
      </c>
      <c r="W50" s="17">
        <f t="shared" si="71"/>
        <v>0</v>
      </c>
      <c r="X50" s="17">
        <f t="shared" si="72"/>
        <v>0</v>
      </c>
      <c r="Y50" s="17">
        <f t="shared" si="73"/>
        <v>0</v>
      </c>
      <c r="Z50" s="17">
        <f t="shared" si="74"/>
        <v>0</v>
      </c>
      <c r="AA50" s="17">
        <f t="shared" si="75"/>
        <v>0</v>
      </c>
      <c r="AB50" s="17">
        <f t="shared" si="76"/>
        <v>0</v>
      </c>
      <c r="AC50" s="17">
        <f t="shared" si="77"/>
        <v>0</v>
      </c>
      <c r="AD50" s="17">
        <f t="shared" si="78"/>
        <v>0</v>
      </c>
      <c r="AE50" s="17">
        <f t="shared" si="79"/>
        <v>0</v>
      </c>
      <c r="AF50" s="17">
        <f t="shared" si="80"/>
        <v>0</v>
      </c>
      <c r="AG50" s="24">
        <f t="shared" si="83"/>
        <v>0</v>
      </c>
    </row>
    <row r="51" spans="2:34" x14ac:dyDescent="0.2">
      <c r="B51" s="30" t="s">
        <v>6</v>
      </c>
      <c r="C51" s="39"/>
      <c r="D51" s="11"/>
      <c r="F51" s="4"/>
      <c r="G51" s="4"/>
      <c r="H51" s="4"/>
      <c r="J51" s="25">
        <f>SUM(J42:J50)</f>
        <v>0</v>
      </c>
      <c r="K51" s="25">
        <f>SUM(K42:K50)</f>
        <v>1500000</v>
      </c>
      <c r="L51" s="25">
        <f>SUM(L42:L50)</f>
        <v>14551750</v>
      </c>
      <c r="M51" s="25">
        <f>SUM(M42:M50)</f>
        <v>0</v>
      </c>
      <c r="N51" s="25">
        <f>SUM(N42:N50)</f>
        <v>0</v>
      </c>
      <c r="P51" s="25">
        <f>SUM(P42:P50)</f>
        <v>16051750</v>
      </c>
      <c r="Q51" s="1"/>
      <c r="R51" s="25">
        <f t="shared" ref="R51" si="85">SUM(R42:R50)</f>
        <v>0</v>
      </c>
      <c r="S51" s="25">
        <f t="shared" ref="S51" si="86">SUM(S42:S50)</f>
        <v>0</v>
      </c>
      <c r="T51" s="25">
        <f t="shared" ref="T51" si="87">SUM(T42:T50)</f>
        <v>0</v>
      </c>
      <c r="U51" s="25">
        <f t="shared" ref="U51" si="88">SUM(U42:U50)</f>
        <v>0</v>
      </c>
      <c r="V51" s="25">
        <f t="shared" ref="V51" si="89">SUM(V42:V50)</f>
        <v>1500000</v>
      </c>
      <c r="W51" s="25">
        <f t="shared" ref="W51" si="90">SUM(W42:W50)</f>
        <v>0</v>
      </c>
      <c r="X51" s="25">
        <f t="shared" ref="X51" si="91">SUM(X42:X50)</f>
        <v>0</v>
      </c>
      <c r="Y51" s="25">
        <f t="shared" ref="Y51" si="92">SUM(Y42:Y50)</f>
        <v>8321262.8752642702</v>
      </c>
      <c r="Z51" s="25">
        <f t="shared" ref="Z51" si="93">SUM(Z42:Z50)</f>
        <v>6230487.1247357298</v>
      </c>
      <c r="AA51" s="25">
        <f t="shared" ref="AA51" si="94">SUM(AA42:AA50)</f>
        <v>0</v>
      </c>
      <c r="AB51" s="25">
        <f t="shared" ref="AB51" si="95">SUM(AB42:AB50)</f>
        <v>0</v>
      </c>
      <c r="AC51" s="25">
        <f t="shared" ref="AC51" si="96">SUM(AC42:AC50)</f>
        <v>0</v>
      </c>
      <c r="AD51" s="25">
        <f t="shared" ref="AD51" si="97">SUM(AD42:AD50)</f>
        <v>0</v>
      </c>
      <c r="AE51" s="25">
        <f t="shared" ref="AE51" si="98">SUM(AE42:AE50)</f>
        <v>0</v>
      </c>
      <c r="AF51" s="25">
        <f t="shared" ref="AF51" si="99">SUM(AF42:AF50)</f>
        <v>0</v>
      </c>
      <c r="AG51" s="25">
        <f>SUM(AG42:AG50)</f>
        <v>16051750</v>
      </c>
      <c r="AH51" s="17">
        <f>AG51-P51</f>
        <v>0</v>
      </c>
    </row>
    <row r="52" spans="2:34" x14ac:dyDescent="0.2">
      <c r="B52" s="26"/>
      <c r="C52" s="37"/>
      <c r="H52" s="2"/>
      <c r="J52" s="2"/>
      <c r="K52" s="2"/>
      <c r="L52" s="2"/>
      <c r="M52" s="2"/>
      <c r="P52" s="1"/>
      <c r="Q52" s="1"/>
    </row>
    <row r="53" spans="2:34" x14ac:dyDescent="0.2">
      <c r="B53" s="26"/>
      <c r="C53" s="37"/>
      <c r="H53" s="2"/>
      <c r="J53" s="2"/>
      <c r="K53" s="2"/>
      <c r="L53" s="2"/>
      <c r="M53" s="2"/>
      <c r="P53" s="1"/>
      <c r="Q53" s="1"/>
    </row>
    <row r="54" spans="2:34" x14ac:dyDescent="0.2">
      <c r="B54" s="26"/>
      <c r="C54" s="37"/>
      <c r="H54" s="2"/>
      <c r="J54" s="2"/>
      <c r="K54" s="2"/>
      <c r="L54" s="2"/>
      <c r="M54" s="2"/>
      <c r="P54" s="1"/>
      <c r="Q54" s="1"/>
    </row>
    <row r="55" spans="2:34" x14ac:dyDescent="0.2">
      <c r="B55" s="29" t="s">
        <v>12</v>
      </c>
      <c r="C55" s="40"/>
      <c r="H55" s="2"/>
      <c r="J55" s="2"/>
      <c r="K55" s="2"/>
      <c r="L55" s="2"/>
      <c r="M55" s="2"/>
      <c r="P55" s="1"/>
      <c r="Q55" s="1"/>
    </row>
    <row r="56" spans="2:34" x14ac:dyDescent="0.2">
      <c r="B56" s="28" t="s">
        <v>11</v>
      </c>
      <c r="C56" s="41"/>
      <c r="D56" s="7"/>
      <c r="F56" s="23" t="s">
        <v>16</v>
      </c>
      <c r="G56" s="23" t="s">
        <v>17</v>
      </c>
      <c r="H56" s="23" t="s">
        <v>18</v>
      </c>
      <c r="J56" s="23" t="s">
        <v>22</v>
      </c>
      <c r="K56" s="5" t="s">
        <v>23</v>
      </c>
      <c r="L56" s="5" t="s">
        <v>24</v>
      </c>
      <c r="M56" s="5" t="s">
        <v>25</v>
      </c>
      <c r="N56" s="5" t="s">
        <v>26</v>
      </c>
      <c r="P56" s="23" t="s">
        <v>7</v>
      </c>
      <c r="Q56" s="1"/>
      <c r="R56" s="23" t="s">
        <v>22</v>
      </c>
      <c r="S56" s="23" t="s">
        <v>22</v>
      </c>
      <c r="T56" s="23" t="s">
        <v>22</v>
      </c>
      <c r="U56" s="5" t="s">
        <v>23</v>
      </c>
      <c r="V56" s="5" t="s">
        <v>23</v>
      </c>
      <c r="W56" s="5" t="s">
        <v>23</v>
      </c>
      <c r="X56" s="5" t="s">
        <v>24</v>
      </c>
      <c r="Y56" s="5" t="s">
        <v>24</v>
      </c>
      <c r="Z56" s="5" t="s">
        <v>24</v>
      </c>
      <c r="AA56" s="5" t="s">
        <v>25</v>
      </c>
      <c r="AB56" s="5" t="s">
        <v>25</v>
      </c>
      <c r="AC56" s="5" t="s">
        <v>25</v>
      </c>
      <c r="AD56" s="5" t="s">
        <v>26</v>
      </c>
      <c r="AE56" s="5" t="s">
        <v>26</v>
      </c>
      <c r="AF56" s="5" t="s">
        <v>26</v>
      </c>
      <c r="AG56" s="23" t="s">
        <v>7</v>
      </c>
    </row>
    <row r="57" spans="2:34" x14ac:dyDescent="0.2">
      <c r="B57" s="26" t="s">
        <v>1</v>
      </c>
      <c r="C57" s="37" t="str">
        <f>$B$56&amp;IF($B57="Land", $B57, "Property")</f>
        <v>EchucaProperty</v>
      </c>
      <c r="E57" s="17"/>
      <c r="F57" s="19">
        <v>0</v>
      </c>
      <c r="G57" s="18">
        <f>1-SUM(F57,H57)</f>
        <v>0</v>
      </c>
      <c r="H57" s="19">
        <v>1</v>
      </c>
      <c r="I57" s="17"/>
      <c r="J57" s="6"/>
      <c r="K57" s="6"/>
      <c r="L57" s="6"/>
      <c r="M57" s="6">
        <v>564254.21821327298</v>
      </c>
      <c r="N57" s="6"/>
      <c r="P57" s="24">
        <f>SUM(J57:N57)</f>
        <v>564254.21821327298</v>
      </c>
      <c r="Q57" s="1"/>
      <c r="R57" s="17">
        <f t="shared" ref="R57:R65" si="100">$F57*$J57</f>
        <v>0</v>
      </c>
      <c r="S57" s="17">
        <f t="shared" ref="S57:S65" si="101">$G57*$J57</f>
        <v>0</v>
      </c>
      <c r="T57" s="17">
        <f t="shared" ref="T57:T65" si="102">$H57*$J57</f>
        <v>0</v>
      </c>
      <c r="U57" s="17">
        <f t="shared" ref="U57:U65" si="103">$F57*$K57</f>
        <v>0</v>
      </c>
      <c r="V57" s="17">
        <f t="shared" ref="V57:V65" si="104">$G57*$K57</f>
        <v>0</v>
      </c>
      <c r="W57" s="17">
        <f t="shared" ref="W57:W65" si="105">$H57*$K57</f>
        <v>0</v>
      </c>
      <c r="X57" s="17">
        <f t="shared" ref="X57:X65" si="106">$F57*$L57</f>
        <v>0</v>
      </c>
      <c r="Y57" s="17">
        <f t="shared" ref="Y57:Y65" si="107">$G57*$L57</f>
        <v>0</v>
      </c>
      <c r="Z57" s="17">
        <f t="shared" ref="Z57:Z65" si="108">$H57*$L57</f>
        <v>0</v>
      </c>
      <c r="AA57" s="17">
        <f t="shared" ref="AA57:AA65" si="109">$F57*$M57</f>
        <v>0</v>
      </c>
      <c r="AB57" s="17">
        <f t="shared" ref="AB57:AB65" si="110">$G57*$M57</f>
        <v>0</v>
      </c>
      <c r="AC57" s="17">
        <f t="shared" ref="AC57:AC65" si="111">$H57*$M57</f>
        <v>564254.21821327298</v>
      </c>
      <c r="AD57" s="17">
        <f t="shared" ref="AD57:AD65" si="112">$F57*$N57</f>
        <v>0</v>
      </c>
      <c r="AE57" s="17">
        <f t="shared" ref="AE57:AE65" si="113">$G57*$N57</f>
        <v>0</v>
      </c>
      <c r="AF57" s="17">
        <f t="shared" ref="AF57:AF65" si="114">$H57*$N57</f>
        <v>0</v>
      </c>
      <c r="AG57" s="24">
        <f>SUM(R57:AF57)</f>
        <v>564254.21821327298</v>
      </c>
    </row>
    <row r="58" spans="2:34" x14ac:dyDescent="0.2">
      <c r="B58" s="26" t="s">
        <v>0</v>
      </c>
      <c r="C58" s="37" t="str">
        <f t="shared" ref="C58:C65" si="115">$B$56&amp;IF($B58="Land", $B58, "Property")</f>
        <v>EchucaProperty</v>
      </c>
      <c r="E58" s="17"/>
      <c r="F58" s="19">
        <v>0</v>
      </c>
      <c r="G58" s="18">
        <f>1-SUM(F58,H58)</f>
        <v>9.9999999999999978E-2</v>
      </c>
      <c r="H58" s="19">
        <v>0.9</v>
      </c>
      <c r="I58" s="17"/>
      <c r="J58" s="6"/>
      <c r="K58" s="6"/>
      <c r="L58" s="6"/>
      <c r="M58" s="6">
        <v>0</v>
      </c>
      <c r="N58" s="6"/>
      <c r="P58" s="24">
        <f t="shared" ref="P58:P65" si="116">SUM(J58:N58)</f>
        <v>0</v>
      </c>
      <c r="Q58" s="32"/>
      <c r="R58" s="17">
        <f t="shared" si="100"/>
        <v>0</v>
      </c>
      <c r="S58" s="17">
        <f t="shared" si="101"/>
        <v>0</v>
      </c>
      <c r="T58" s="17">
        <f t="shared" si="102"/>
        <v>0</v>
      </c>
      <c r="U58" s="17">
        <f t="shared" si="103"/>
        <v>0</v>
      </c>
      <c r="V58" s="17">
        <f t="shared" si="104"/>
        <v>0</v>
      </c>
      <c r="W58" s="17">
        <f t="shared" si="105"/>
        <v>0</v>
      </c>
      <c r="X58" s="17">
        <f t="shared" si="106"/>
        <v>0</v>
      </c>
      <c r="Y58" s="17">
        <f t="shared" si="107"/>
        <v>0</v>
      </c>
      <c r="Z58" s="17">
        <f t="shared" si="108"/>
        <v>0</v>
      </c>
      <c r="AA58" s="17">
        <f t="shared" si="109"/>
        <v>0</v>
      </c>
      <c r="AB58" s="17">
        <f t="shared" si="110"/>
        <v>0</v>
      </c>
      <c r="AC58" s="17">
        <f t="shared" si="111"/>
        <v>0</v>
      </c>
      <c r="AD58" s="17">
        <f t="shared" si="112"/>
        <v>0</v>
      </c>
      <c r="AE58" s="17">
        <f t="shared" si="113"/>
        <v>0</v>
      </c>
      <c r="AF58" s="17">
        <f t="shared" si="114"/>
        <v>0</v>
      </c>
      <c r="AG58" s="24">
        <f t="shared" ref="AG58:AG65" si="117">SUM(R58:AF58)</f>
        <v>0</v>
      </c>
    </row>
    <row r="59" spans="2:34" x14ac:dyDescent="0.2">
      <c r="B59" s="26" t="s">
        <v>29</v>
      </c>
      <c r="C59" s="37" t="str">
        <f t="shared" si="115"/>
        <v>EchucaLand</v>
      </c>
      <c r="E59" s="17"/>
      <c r="F59" s="21"/>
      <c r="G59" s="19">
        <v>1</v>
      </c>
      <c r="H59" s="21"/>
      <c r="I59" s="17"/>
      <c r="J59" s="6"/>
      <c r="K59" s="6"/>
      <c r="L59" s="6"/>
      <c r="M59" s="6"/>
      <c r="N59" s="6"/>
      <c r="P59" s="24">
        <f t="shared" si="116"/>
        <v>0</v>
      </c>
      <c r="Q59" s="32"/>
      <c r="R59" s="17">
        <f t="shared" si="100"/>
        <v>0</v>
      </c>
      <c r="S59" s="17">
        <f t="shared" si="101"/>
        <v>0</v>
      </c>
      <c r="T59" s="17">
        <f t="shared" si="102"/>
        <v>0</v>
      </c>
      <c r="U59" s="17">
        <f t="shared" si="103"/>
        <v>0</v>
      </c>
      <c r="V59" s="17">
        <f t="shared" si="104"/>
        <v>0</v>
      </c>
      <c r="W59" s="17">
        <f t="shared" si="105"/>
        <v>0</v>
      </c>
      <c r="X59" s="17">
        <f t="shared" si="106"/>
        <v>0</v>
      </c>
      <c r="Y59" s="17">
        <f t="shared" si="107"/>
        <v>0</v>
      </c>
      <c r="Z59" s="17">
        <f t="shared" si="108"/>
        <v>0</v>
      </c>
      <c r="AA59" s="17">
        <f t="shared" si="109"/>
        <v>0</v>
      </c>
      <c r="AB59" s="17">
        <f t="shared" si="110"/>
        <v>0</v>
      </c>
      <c r="AC59" s="17">
        <f t="shared" si="111"/>
        <v>0</v>
      </c>
      <c r="AD59" s="17">
        <f t="shared" si="112"/>
        <v>0</v>
      </c>
      <c r="AE59" s="17">
        <f t="shared" si="113"/>
        <v>0</v>
      </c>
      <c r="AF59" s="17">
        <f t="shared" si="114"/>
        <v>0</v>
      </c>
      <c r="AG59" s="24">
        <f t="shared" si="117"/>
        <v>0</v>
      </c>
    </row>
    <row r="60" spans="2:34" x14ac:dyDescent="0.2">
      <c r="B60" s="26" t="s">
        <v>2</v>
      </c>
      <c r="C60" s="37" t="str">
        <f t="shared" si="115"/>
        <v>EchucaProperty</v>
      </c>
      <c r="E60" s="17"/>
      <c r="F60" s="19">
        <v>0</v>
      </c>
      <c r="G60" s="18">
        <f t="shared" ref="G60:G65" si="118">1-SUM(F60,H60)</f>
        <v>0.5</v>
      </c>
      <c r="H60" s="19">
        <v>0.5</v>
      </c>
      <c r="I60" s="17"/>
      <c r="J60" s="6"/>
      <c r="K60" s="6"/>
      <c r="L60" s="6">
        <v>797202.78050399839</v>
      </c>
      <c r="M60" s="6">
        <v>1065383.949145</v>
      </c>
      <c r="N60" s="6"/>
      <c r="P60" s="24">
        <f t="shared" si="116"/>
        <v>1862586.7296489985</v>
      </c>
      <c r="Q60" s="1"/>
      <c r="R60" s="17">
        <f t="shared" si="100"/>
        <v>0</v>
      </c>
      <c r="S60" s="17">
        <f t="shared" si="101"/>
        <v>0</v>
      </c>
      <c r="T60" s="17">
        <f t="shared" si="102"/>
        <v>0</v>
      </c>
      <c r="U60" s="17">
        <f t="shared" si="103"/>
        <v>0</v>
      </c>
      <c r="V60" s="17">
        <f t="shared" si="104"/>
        <v>0</v>
      </c>
      <c r="W60" s="17">
        <f t="shared" si="105"/>
        <v>0</v>
      </c>
      <c r="X60" s="17">
        <f t="shared" si="106"/>
        <v>0</v>
      </c>
      <c r="Y60" s="17">
        <f t="shared" si="107"/>
        <v>398601.3902519992</v>
      </c>
      <c r="Z60" s="17">
        <f t="shared" si="108"/>
        <v>398601.3902519992</v>
      </c>
      <c r="AA60" s="17">
        <f t="shared" si="109"/>
        <v>0</v>
      </c>
      <c r="AB60" s="17">
        <f t="shared" si="110"/>
        <v>532691.97457249998</v>
      </c>
      <c r="AC60" s="17">
        <f t="shared" si="111"/>
        <v>532691.97457249998</v>
      </c>
      <c r="AD60" s="17">
        <f t="shared" si="112"/>
        <v>0</v>
      </c>
      <c r="AE60" s="17">
        <f t="shared" si="113"/>
        <v>0</v>
      </c>
      <c r="AF60" s="17">
        <f t="shared" si="114"/>
        <v>0</v>
      </c>
      <c r="AG60" s="24">
        <f t="shared" si="117"/>
        <v>1862586.7296489982</v>
      </c>
    </row>
    <row r="61" spans="2:34" x14ac:dyDescent="0.2">
      <c r="B61" s="26" t="s">
        <v>3</v>
      </c>
      <c r="C61" s="37" t="str">
        <f t="shared" si="115"/>
        <v>EchucaProperty</v>
      </c>
      <c r="E61" s="17"/>
      <c r="F61" s="19">
        <v>0</v>
      </c>
      <c r="G61" s="18">
        <f t="shared" si="118"/>
        <v>0.7</v>
      </c>
      <c r="H61" s="19">
        <v>0.3</v>
      </c>
      <c r="I61" s="17"/>
      <c r="J61" s="6"/>
      <c r="K61" s="6"/>
      <c r="L61" s="6">
        <v>3404524.8075534888</v>
      </c>
      <c r="M61" s="6">
        <v>4549816.1485843733</v>
      </c>
      <c r="N61" s="6"/>
      <c r="P61" s="24">
        <f t="shared" si="116"/>
        <v>7954340.9561378621</v>
      </c>
      <c r="Q61" s="1"/>
      <c r="R61" s="17">
        <f t="shared" si="100"/>
        <v>0</v>
      </c>
      <c r="S61" s="17">
        <f t="shared" si="101"/>
        <v>0</v>
      </c>
      <c r="T61" s="17">
        <f t="shared" si="102"/>
        <v>0</v>
      </c>
      <c r="U61" s="17">
        <f t="shared" si="103"/>
        <v>0</v>
      </c>
      <c r="V61" s="17">
        <f t="shared" si="104"/>
        <v>0</v>
      </c>
      <c r="W61" s="17">
        <f t="shared" si="105"/>
        <v>0</v>
      </c>
      <c r="X61" s="17">
        <f t="shared" si="106"/>
        <v>0</v>
      </c>
      <c r="Y61" s="17">
        <f t="shared" si="107"/>
        <v>2383167.3652874418</v>
      </c>
      <c r="Z61" s="17">
        <f t="shared" si="108"/>
        <v>1021357.4422660465</v>
      </c>
      <c r="AA61" s="17">
        <f t="shared" si="109"/>
        <v>0</v>
      </c>
      <c r="AB61" s="17">
        <f t="shared" si="110"/>
        <v>3184871.3040090613</v>
      </c>
      <c r="AC61" s="17">
        <f t="shared" si="111"/>
        <v>1364944.844575312</v>
      </c>
      <c r="AD61" s="17">
        <f t="shared" si="112"/>
        <v>0</v>
      </c>
      <c r="AE61" s="17">
        <f t="shared" si="113"/>
        <v>0</v>
      </c>
      <c r="AF61" s="17">
        <f t="shared" si="114"/>
        <v>0</v>
      </c>
      <c r="AG61" s="24">
        <f t="shared" si="117"/>
        <v>7954340.9561378621</v>
      </c>
    </row>
    <row r="62" spans="2:34" x14ac:dyDescent="0.2">
      <c r="B62" s="26" t="s">
        <v>4</v>
      </c>
      <c r="C62" s="37" t="str">
        <f t="shared" si="115"/>
        <v>EchucaProperty</v>
      </c>
      <c r="E62" s="17"/>
      <c r="F62" s="19">
        <v>0</v>
      </c>
      <c r="G62" s="18">
        <f t="shared" si="118"/>
        <v>0.19999999999999996</v>
      </c>
      <c r="H62" s="19">
        <v>0.8</v>
      </c>
      <c r="I62" s="17"/>
      <c r="J62" s="6"/>
      <c r="K62" s="6"/>
      <c r="L62" s="6">
        <v>890991.33894401218</v>
      </c>
      <c r="M62" s="6">
        <v>1190723.2319712183</v>
      </c>
      <c r="N62" s="6"/>
      <c r="P62" s="24">
        <f t="shared" si="116"/>
        <v>2081714.5709152305</v>
      </c>
      <c r="Q62" s="1"/>
      <c r="R62" s="17">
        <f t="shared" si="100"/>
        <v>0</v>
      </c>
      <c r="S62" s="17">
        <f t="shared" si="101"/>
        <v>0</v>
      </c>
      <c r="T62" s="17">
        <f t="shared" si="102"/>
        <v>0</v>
      </c>
      <c r="U62" s="17">
        <f t="shared" si="103"/>
        <v>0</v>
      </c>
      <c r="V62" s="17">
        <f t="shared" si="104"/>
        <v>0</v>
      </c>
      <c r="W62" s="17">
        <f t="shared" si="105"/>
        <v>0</v>
      </c>
      <c r="X62" s="17">
        <f t="shared" si="106"/>
        <v>0</v>
      </c>
      <c r="Y62" s="17">
        <f t="shared" si="107"/>
        <v>178198.26778880239</v>
      </c>
      <c r="Z62" s="17">
        <f t="shared" si="108"/>
        <v>712793.07115520979</v>
      </c>
      <c r="AA62" s="17">
        <f t="shared" si="109"/>
        <v>0</v>
      </c>
      <c r="AB62" s="17">
        <f t="shared" si="110"/>
        <v>238144.64639424361</v>
      </c>
      <c r="AC62" s="17">
        <f t="shared" si="111"/>
        <v>952578.58557697467</v>
      </c>
      <c r="AD62" s="17">
        <f t="shared" si="112"/>
        <v>0</v>
      </c>
      <c r="AE62" s="17">
        <f t="shared" si="113"/>
        <v>0</v>
      </c>
      <c r="AF62" s="17">
        <f t="shared" si="114"/>
        <v>0</v>
      </c>
      <c r="AG62" s="24">
        <f t="shared" si="117"/>
        <v>2081714.5709152305</v>
      </c>
    </row>
    <row r="63" spans="2:34" x14ac:dyDescent="0.2">
      <c r="B63" s="26" t="s">
        <v>5</v>
      </c>
      <c r="C63" s="37" t="str">
        <f t="shared" si="115"/>
        <v>EchucaProperty</v>
      </c>
      <c r="E63" s="17"/>
      <c r="F63" s="19">
        <v>0</v>
      </c>
      <c r="G63" s="18">
        <f t="shared" si="118"/>
        <v>1</v>
      </c>
      <c r="H63" s="19">
        <v>0</v>
      </c>
      <c r="I63" s="17"/>
      <c r="J63" s="6"/>
      <c r="K63" s="6"/>
      <c r="L63" s="6">
        <v>253229.11791720157</v>
      </c>
      <c r="M63" s="6">
        <v>338416.07716743276</v>
      </c>
      <c r="N63" s="6"/>
      <c r="P63" s="24">
        <f t="shared" si="116"/>
        <v>591645.19508463435</v>
      </c>
      <c r="Q63" s="1"/>
      <c r="R63" s="17">
        <f t="shared" si="100"/>
        <v>0</v>
      </c>
      <c r="S63" s="17">
        <f t="shared" si="101"/>
        <v>0</v>
      </c>
      <c r="T63" s="17">
        <f t="shared" si="102"/>
        <v>0</v>
      </c>
      <c r="U63" s="17">
        <f t="shared" si="103"/>
        <v>0</v>
      </c>
      <c r="V63" s="17">
        <f t="shared" si="104"/>
        <v>0</v>
      </c>
      <c r="W63" s="17">
        <f t="shared" si="105"/>
        <v>0</v>
      </c>
      <c r="X63" s="17">
        <f t="shared" si="106"/>
        <v>0</v>
      </c>
      <c r="Y63" s="17">
        <f t="shared" si="107"/>
        <v>253229.11791720157</v>
      </c>
      <c r="Z63" s="17">
        <f t="shared" si="108"/>
        <v>0</v>
      </c>
      <c r="AA63" s="17">
        <f t="shared" si="109"/>
        <v>0</v>
      </c>
      <c r="AB63" s="17">
        <f t="shared" si="110"/>
        <v>338416.07716743276</v>
      </c>
      <c r="AC63" s="17">
        <f t="shared" si="111"/>
        <v>0</v>
      </c>
      <c r="AD63" s="17">
        <f t="shared" si="112"/>
        <v>0</v>
      </c>
      <c r="AE63" s="17">
        <f t="shared" si="113"/>
        <v>0</v>
      </c>
      <c r="AF63" s="17">
        <f t="shared" si="114"/>
        <v>0</v>
      </c>
      <c r="AG63" s="24">
        <f t="shared" si="117"/>
        <v>591645.19508463435</v>
      </c>
    </row>
    <row r="64" spans="2:34" x14ac:dyDescent="0.2">
      <c r="B64" s="26" t="s">
        <v>14</v>
      </c>
      <c r="C64" s="37" t="str">
        <f t="shared" si="115"/>
        <v>EchucaProperty</v>
      </c>
      <c r="E64" s="17"/>
      <c r="F64" s="19">
        <v>0</v>
      </c>
      <c r="G64" s="18">
        <f t="shared" si="118"/>
        <v>1</v>
      </c>
      <c r="H64" s="19">
        <v>0</v>
      </c>
      <c r="I64" s="17"/>
      <c r="J64" s="6"/>
      <c r="K64" s="6"/>
      <c r="L64" s="6"/>
      <c r="M64" s="6"/>
      <c r="N64" s="6"/>
      <c r="P64" s="24">
        <f t="shared" si="116"/>
        <v>0</v>
      </c>
      <c r="Q64" s="1"/>
      <c r="R64" s="17">
        <f t="shared" si="100"/>
        <v>0</v>
      </c>
      <c r="S64" s="17">
        <f t="shared" si="101"/>
        <v>0</v>
      </c>
      <c r="T64" s="17">
        <f t="shared" si="102"/>
        <v>0</v>
      </c>
      <c r="U64" s="17">
        <f t="shared" si="103"/>
        <v>0</v>
      </c>
      <c r="V64" s="17">
        <f t="shared" si="104"/>
        <v>0</v>
      </c>
      <c r="W64" s="17">
        <f t="shared" si="105"/>
        <v>0</v>
      </c>
      <c r="X64" s="17">
        <f t="shared" si="106"/>
        <v>0</v>
      </c>
      <c r="Y64" s="17">
        <f t="shared" si="107"/>
        <v>0</v>
      </c>
      <c r="Z64" s="17">
        <f t="shared" si="108"/>
        <v>0</v>
      </c>
      <c r="AA64" s="17">
        <f t="shared" si="109"/>
        <v>0</v>
      </c>
      <c r="AB64" s="17">
        <f t="shared" si="110"/>
        <v>0</v>
      </c>
      <c r="AC64" s="17">
        <f t="shared" si="111"/>
        <v>0</v>
      </c>
      <c r="AD64" s="17">
        <f t="shared" si="112"/>
        <v>0</v>
      </c>
      <c r="AE64" s="17">
        <f t="shared" si="113"/>
        <v>0</v>
      </c>
      <c r="AF64" s="17">
        <f t="shared" si="114"/>
        <v>0</v>
      </c>
      <c r="AG64" s="24">
        <f t="shared" si="117"/>
        <v>0</v>
      </c>
    </row>
    <row r="65" spans="2:34" x14ac:dyDescent="0.2">
      <c r="B65" s="35" t="s">
        <v>13</v>
      </c>
      <c r="C65" s="38" t="str">
        <f t="shared" si="115"/>
        <v>EchucaProperty</v>
      </c>
      <c r="D65" s="13"/>
      <c r="E65" s="17"/>
      <c r="F65" s="19">
        <v>0.5</v>
      </c>
      <c r="G65" s="18">
        <f t="shared" si="118"/>
        <v>0</v>
      </c>
      <c r="H65" s="19">
        <v>0.5</v>
      </c>
      <c r="I65" s="17"/>
      <c r="J65" s="6"/>
      <c r="K65" s="6"/>
      <c r="L65" s="6"/>
      <c r="M65" s="6"/>
      <c r="N65" s="6"/>
      <c r="P65" s="24">
        <f t="shared" si="116"/>
        <v>0</v>
      </c>
      <c r="Q65" s="1"/>
      <c r="R65" s="17">
        <f t="shared" si="100"/>
        <v>0</v>
      </c>
      <c r="S65" s="17">
        <f t="shared" si="101"/>
        <v>0</v>
      </c>
      <c r="T65" s="17">
        <f t="shared" si="102"/>
        <v>0</v>
      </c>
      <c r="U65" s="17">
        <f t="shared" si="103"/>
        <v>0</v>
      </c>
      <c r="V65" s="17">
        <f t="shared" si="104"/>
        <v>0</v>
      </c>
      <c r="W65" s="17">
        <f t="shared" si="105"/>
        <v>0</v>
      </c>
      <c r="X65" s="17">
        <f t="shared" si="106"/>
        <v>0</v>
      </c>
      <c r="Y65" s="17">
        <f t="shared" si="107"/>
        <v>0</v>
      </c>
      <c r="Z65" s="17">
        <f t="shared" si="108"/>
        <v>0</v>
      </c>
      <c r="AA65" s="17">
        <f t="shared" si="109"/>
        <v>0</v>
      </c>
      <c r="AB65" s="17">
        <f t="shared" si="110"/>
        <v>0</v>
      </c>
      <c r="AC65" s="17">
        <f t="shared" si="111"/>
        <v>0</v>
      </c>
      <c r="AD65" s="17">
        <f t="shared" si="112"/>
        <v>0</v>
      </c>
      <c r="AE65" s="17">
        <f t="shared" si="113"/>
        <v>0</v>
      </c>
      <c r="AF65" s="17">
        <f t="shared" si="114"/>
        <v>0</v>
      </c>
      <c r="AG65" s="24">
        <f t="shared" si="117"/>
        <v>0</v>
      </c>
    </row>
    <row r="66" spans="2:34" x14ac:dyDescent="0.2">
      <c r="B66" s="30" t="s">
        <v>6</v>
      </c>
      <c r="C66" s="39"/>
      <c r="D66" s="11"/>
      <c r="F66" s="4"/>
      <c r="G66" s="4"/>
      <c r="H66" s="4"/>
      <c r="J66" s="25">
        <f>SUM(J57:J65)</f>
        <v>0</v>
      </c>
      <c r="K66" s="25">
        <f>SUM(K57:K65)</f>
        <v>0</v>
      </c>
      <c r="L66" s="25">
        <f>SUM(L57:L65)</f>
        <v>5345948.0449187011</v>
      </c>
      <c r="M66" s="25">
        <f>SUM(M57:M65)</f>
        <v>7708593.625081297</v>
      </c>
      <c r="N66" s="25">
        <f>SUM(N57:N65)</f>
        <v>0</v>
      </c>
      <c r="P66" s="25">
        <f>SUM(P57:P65)</f>
        <v>13054541.669999998</v>
      </c>
      <c r="Q66" s="1"/>
      <c r="R66" s="25">
        <f t="shared" ref="R66" si="119">SUM(R57:R65)</f>
        <v>0</v>
      </c>
      <c r="S66" s="25">
        <f t="shared" ref="S66" si="120">SUM(S57:S65)</f>
        <v>0</v>
      </c>
      <c r="T66" s="25">
        <f t="shared" ref="T66" si="121">SUM(T57:T65)</f>
        <v>0</v>
      </c>
      <c r="U66" s="25">
        <f t="shared" ref="U66" si="122">SUM(U57:U65)</f>
        <v>0</v>
      </c>
      <c r="V66" s="25">
        <f t="shared" ref="V66" si="123">SUM(V57:V65)</f>
        <v>0</v>
      </c>
      <c r="W66" s="25">
        <f t="shared" ref="W66" si="124">SUM(W57:W65)</f>
        <v>0</v>
      </c>
      <c r="X66" s="25">
        <f t="shared" ref="X66" si="125">SUM(X57:X65)</f>
        <v>0</v>
      </c>
      <c r="Y66" s="25">
        <f t="shared" ref="Y66" si="126">SUM(Y57:Y65)</f>
        <v>3213196.1412454448</v>
      </c>
      <c r="Z66" s="25">
        <f t="shared" ref="Z66" si="127">SUM(Z57:Z65)</f>
        <v>2132751.9036732558</v>
      </c>
      <c r="AA66" s="25">
        <f t="shared" ref="AA66" si="128">SUM(AA57:AA65)</f>
        <v>0</v>
      </c>
      <c r="AB66" s="25">
        <f t="shared" ref="AB66" si="129">SUM(AB57:AB65)</f>
        <v>4294124.0021432377</v>
      </c>
      <c r="AC66" s="25">
        <f t="shared" ref="AC66" si="130">SUM(AC57:AC65)</f>
        <v>3414469.6229380597</v>
      </c>
      <c r="AD66" s="25">
        <f t="shared" ref="AD66" si="131">SUM(AD57:AD65)</f>
        <v>0</v>
      </c>
      <c r="AE66" s="25">
        <f t="shared" ref="AE66" si="132">SUM(AE57:AE65)</f>
        <v>0</v>
      </c>
      <c r="AF66" s="25">
        <f t="shared" ref="AF66" si="133">SUM(AF57:AF65)</f>
        <v>0</v>
      </c>
      <c r="AG66" s="25">
        <f>SUM(AG57:AG65)</f>
        <v>13054541.669999998</v>
      </c>
      <c r="AH66" s="17">
        <f>AG66-P66</f>
        <v>0</v>
      </c>
    </row>
    <row r="67" spans="2:34" x14ac:dyDescent="0.2">
      <c r="C67" s="42"/>
      <c r="H67" s="2"/>
      <c r="J67" s="2"/>
      <c r="K67" s="2"/>
      <c r="L67" s="2"/>
      <c r="M67" s="2"/>
      <c r="P67" s="1"/>
      <c r="Q67" s="1"/>
    </row>
    <row r="68" spans="2:34" x14ac:dyDescent="0.2">
      <c r="C68" s="42"/>
      <c r="H68" s="2"/>
      <c r="J68" s="2"/>
      <c r="K68" s="2"/>
      <c r="L68" s="2"/>
      <c r="M68" s="2"/>
      <c r="P68" s="1"/>
      <c r="Q68" s="1"/>
    </row>
    <row r="69" spans="2:34" x14ac:dyDescent="0.2">
      <c r="C69" s="42"/>
      <c r="H69" s="2"/>
      <c r="J69" s="2"/>
      <c r="K69" s="2"/>
      <c r="L69" s="2"/>
      <c r="M69" s="2"/>
      <c r="P69" s="1"/>
      <c r="Q69" s="1"/>
    </row>
    <row r="70" spans="2:34" x14ac:dyDescent="0.2">
      <c r="B70" s="29" t="s">
        <v>12</v>
      </c>
      <c r="C70" s="40"/>
      <c r="H70" s="2"/>
      <c r="J70" s="2"/>
      <c r="K70" s="2"/>
      <c r="L70" s="2"/>
      <c r="M70" s="2"/>
      <c r="P70" s="1"/>
      <c r="Q70" s="1"/>
    </row>
    <row r="71" spans="2:34" x14ac:dyDescent="0.2">
      <c r="B71" s="28" t="s">
        <v>28</v>
      </c>
      <c r="C71" s="41"/>
      <c r="D71" s="7"/>
      <c r="F71" s="23" t="s">
        <v>16</v>
      </c>
      <c r="G71" s="23" t="s">
        <v>17</v>
      </c>
      <c r="H71" s="23" t="s">
        <v>18</v>
      </c>
      <c r="J71" s="23" t="s">
        <v>22</v>
      </c>
      <c r="K71" s="5" t="s">
        <v>23</v>
      </c>
      <c r="L71" s="5" t="s">
        <v>24</v>
      </c>
      <c r="M71" s="5" t="s">
        <v>25</v>
      </c>
      <c r="N71" s="5" t="s">
        <v>26</v>
      </c>
      <c r="P71" s="23" t="s">
        <v>7</v>
      </c>
      <c r="Q71" s="1"/>
      <c r="R71" s="23" t="s">
        <v>22</v>
      </c>
      <c r="S71" s="23" t="s">
        <v>22</v>
      </c>
      <c r="T71" s="23" t="s">
        <v>22</v>
      </c>
      <c r="U71" s="5" t="s">
        <v>23</v>
      </c>
      <c r="V71" s="5" t="s">
        <v>23</v>
      </c>
      <c r="W71" s="5" t="s">
        <v>23</v>
      </c>
      <c r="X71" s="5" t="s">
        <v>24</v>
      </c>
      <c r="Y71" s="5" t="s">
        <v>24</v>
      </c>
      <c r="Z71" s="5" t="s">
        <v>24</v>
      </c>
      <c r="AA71" s="5" t="s">
        <v>25</v>
      </c>
      <c r="AB71" s="5" t="s">
        <v>25</v>
      </c>
      <c r="AC71" s="5" t="s">
        <v>25</v>
      </c>
      <c r="AD71" s="5" t="s">
        <v>26</v>
      </c>
      <c r="AE71" s="5" t="s">
        <v>26</v>
      </c>
      <c r="AF71" s="5" t="s">
        <v>26</v>
      </c>
      <c r="AG71" s="23" t="s">
        <v>7</v>
      </c>
    </row>
    <row r="72" spans="2:34" x14ac:dyDescent="0.2">
      <c r="B72" s="26" t="s">
        <v>1</v>
      </c>
      <c r="C72" s="37" t="str">
        <f>$B$71&amp;IF($B72="Land", $B72, "Property")</f>
        <v>BallaratProperty</v>
      </c>
      <c r="E72" s="17"/>
      <c r="F72" s="19">
        <v>0</v>
      </c>
      <c r="G72" s="18">
        <f>1-SUM(F72,H72)</f>
        <v>0</v>
      </c>
      <c r="H72" s="19">
        <v>1</v>
      </c>
      <c r="I72" s="17"/>
      <c r="J72" s="6">
        <v>400000</v>
      </c>
      <c r="K72" s="6"/>
      <c r="L72" s="6"/>
      <c r="M72" s="6"/>
      <c r="N72" s="6"/>
      <c r="P72" s="24">
        <f>SUM(J72:N72)</f>
        <v>400000</v>
      </c>
      <c r="Q72" s="1"/>
      <c r="R72" s="17">
        <f t="shared" ref="R72:R80" si="134">$F72*$J72</f>
        <v>0</v>
      </c>
      <c r="S72" s="17">
        <f t="shared" ref="S72:S80" si="135">$G72*$J72</f>
        <v>0</v>
      </c>
      <c r="T72" s="17">
        <f t="shared" ref="T72:T80" si="136">$H72*$J72</f>
        <v>400000</v>
      </c>
      <c r="U72" s="17">
        <f t="shared" ref="U72:U80" si="137">$F72*$K72</f>
        <v>0</v>
      </c>
      <c r="V72" s="17">
        <f t="shared" ref="V72:V80" si="138">$G72*$K72</f>
        <v>0</v>
      </c>
      <c r="W72" s="17">
        <f t="shared" ref="W72:W80" si="139">$H72*$K72</f>
        <v>0</v>
      </c>
      <c r="X72" s="17">
        <f t="shared" ref="X72:X80" si="140">$F72*$L72</f>
        <v>0</v>
      </c>
      <c r="Y72" s="17">
        <f t="shared" ref="Y72:Y80" si="141">$G72*$L72</f>
        <v>0</v>
      </c>
      <c r="Z72" s="17">
        <f t="shared" ref="Z72:Z80" si="142">$H72*$L72</f>
        <v>0</v>
      </c>
      <c r="AA72" s="17">
        <f t="shared" ref="AA72:AA80" si="143">$F72*$M72</f>
        <v>0</v>
      </c>
      <c r="AB72" s="17">
        <f t="shared" ref="AB72:AB80" si="144">$G72*$M72</f>
        <v>0</v>
      </c>
      <c r="AC72" s="17">
        <f t="shared" ref="AC72:AC80" si="145">$H72*$M72</f>
        <v>0</v>
      </c>
      <c r="AD72" s="17">
        <f t="shared" ref="AD72:AD80" si="146">$F72*$N72</f>
        <v>0</v>
      </c>
      <c r="AE72" s="17">
        <f t="shared" ref="AE72:AE80" si="147">$G72*$N72</f>
        <v>0</v>
      </c>
      <c r="AF72" s="17">
        <f t="shared" ref="AF72:AF80" si="148">$H72*$N72</f>
        <v>0</v>
      </c>
      <c r="AG72" s="24">
        <f>SUM(R72:AF72)</f>
        <v>400000</v>
      </c>
    </row>
    <row r="73" spans="2:34" x14ac:dyDescent="0.2">
      <c r="B73" s="26" t="s">
        <v>0</v>
      </c>
      <c r="C73" s="37" t="str">
        <f t="shared" ref="C73:C80" si="149">$B$71&amp;IF($B73="Land", $B73, "Property")</f>
        <v>BallaratProperty</v>
      </c>
      <c r="E73" s="17"/>
      <c r="F73" s="19">
        <v>0</v>
      </c>
      <c r="G73" s="18">
        <f>1-SUM(F73,H73)</f>
        <v>9.9999999999999978E-2</v>
      </c>
      <c r="H73" s="19">
        <v>0.9</v>
      </c>
      <c r="I73" s="17"/>
      <c r="J73" s="6">
        <v>300000</v>
      </c>
      <c r="K73" s="6">
        <v>305429.14758064522</v>
      </c>
      <c r="L73" s="6"/>
      <c r="M73" s="6"/>
      <c r="N73" s="6"/>
      <c r="P73" s="24">
        <f t="shared" ref="P73:P80" si="150">SUM(J73:N73)</f>
        <v>605429.14758064528</v>
      </c>
      <c r="Q73" s="32"/>
      <c r="R73" s="17">
        <f t="shared" si="134"/>
        <v>0</v>
      </c>
      <c r="S73" s="17">
        <f t="shared" si="135"/>
        <v>29999.999999999993</v>
      </c>
      <c r="T73" s="17">
        <f t="shared" si="136"/>
        <v>270000</v>
      </c>
      <c r="U73" s="17">
        <f t="shared" si="137"/>
        <v>0</v>
      </c>
      <c r="V73" s="17">
        <f t="shared" si="138"/>
        <v>30542.914758064515</v>
      </c>
      <c r="W73" s="17">
        <f t="shared" si="139"/>
        <v>274886.23282258073</v>
      </c>
      <c r="X73" s="17">
        <f t="shared" si="140"/>
        <v>0</v>
      </c>
      <c r="Y73" s="17">
        <f t="shared" si="141"/>
        <v>0</v>
      </c>
      <c r="Z73" s="17">
        <f t="shared" si="142"/>
        <v>0</v>
      </c>
      <c r="AA73" s="17">
        <f t="shared" si="143"/>
        <v>0</v>
      </c>
      <c r="AB73" s="17">
        <f t="shared" si="144"/>
        <v>0</v>
      </c>
      <c r="AC73" s="17">
        <f t="shared" si="145"/>
        <v>0</v>
      </c>
      <c r="AD73" s="17">
        <f t="shared" si="146"/>
        <v>0</v>
      </c>
      <c r="AE73" s="17">
        <f t="shared" si="147"/>
        <v>0</v>
      </c>
      <c r="AF73" s="17">
        <f t="shared" si="148"/>
        <v>0</v>
      </c>
      <c r="AG73" s="24">
        <f t="shared" ref="AG73:AG80" si="151">SUM(R73:AF73)</f>
        <v>605429.14758064528</v>
      </c>
    </row>
    <row r="74" spans="2:34" x14ac:dyDescent="0.2">
      <c r="B74" s="26" t="s">
        <v>29</v>
      </c>
      <c r="C74" s="37" t="str">
        <f t="shared" si="149"/>
        <v>BallaratLand</v>
      </c>
      <c r="E74" s="17"/>
      <c r="F74" s="21"/>
      <c r="G74" s="19">
        <v>1</v>
      </c>
      <c r="H74" s="21"/>
      <c r="I74" s="17"/>
      <c r="J74" s="6"/>
      <c r="K74" s="6"/>
      <c r="L74" s="6"/>
      <c r="M74" s="6"/>
      <c r="N74" s="6"/>
      <c r="P74" s="24">
        <f t="shared" si="150"/>
        <v>0</v>
      </c>
      <c r="Q74" s="32"/>
      <c r="R74" s="17">
        <f t="shared" si="134"/>
        <v>0</v>
      </c>
      <c r="S74" s="17">
        <f t="shared" si="135"/>
        <v>0</v>
      </c>
      <c r="T74" s="17">
        <f t="shared" si="136"/>
        <v>0</v>
      </c>
      <c r="U74" s="17">
        <f t="shared" si="137"/>
        <v>0</v>
      </c>
      <c r="V74" s="17">
        <f t="shared" si="138"/>
        <v>0</v>
      </c>
      <c r="W74" s="17">
        <f t="shared" si="139"/>
        <v>0</v>
      </c>
      <c r="X74" s="17">
        <f t="shared" si="140"/>
        <v>0</v>
      </c>
      <c r="Y74" s="17">
        <f t="shared" si="141"/>
        <v>0</v>
      </c>
      <c r="Z74" s="17">
        <f t="shared" si="142"/>
        <v>0</v>
      </c>
      <c r="AA74" s="17">
        <f t="shared" si="143"/>
        <v>0</v>
      </c>
      <c r="AB74" s="17">
        <f t="shared" si="144"/>
        <v>0</v>
      </c>
      <c r="AC74" s="17">
        <f t="shared" si="145"/>
        <v>0</v>
      </c>
      <c r="AD74" s="17">
        <f t="shared" si="146"/>
        <v>0</v>
      </c>
      <c r="AE74" s="17">
        <f t="shared" si="147"/>
        <v>0</v>
      </c>
      <c r="AF74" s="17">
        <f t="shared" si="148"/>
        <v>0</v>
      </c>
      <c r="AG74" s="24">
        <f t="shared" si="151"/>
        <v>0</v>
      </c>
    </row>
    <row r="75" spans="2:34" x14ac:dyDescent="0.2">
      <c r="B75" s="26" t="s">
        <v>2</v>
      </c>
      <c r="C75" s="37" t="str">
        <f t="shared" si="149"/>
        <v>BallaratProperty</v>
      </c>
      <c r="E75" s="17"/>
      <c r="F75" s="19">
        <v>0</v>
      </c>
      <c r="G75" s="18">
        <f t="shared" ref="G75:G80" si="152">1-SUM(F75,H75)</f>
        <v>0.5</v>
      </c>
      <c r="H75" s="19">
        <v>0.5</v>
      </c>
      <c r="I75" s="17"/>
      <c r="J75" s="6">
        <v>1200000</v>
      </c>
      <c r="K75" s="6">
        <v>610858.29516129044</v>
      </c>
      <c r="L75" s="6"/>
      <c r="M75" s="6"/>
      <c r="N75" s="6"/>
      <c r="P75" s="24">
        <f t="shared" si="150"/>
        <v>1810858.2951612906</v>
      </c>
      <c r="Q75" s="1"/>
      <c r="R75" s="17">
        <f t="shared" si="134"/>
        <v>0</v>
      </c>
      <c r="S75" s="17">
        <f t="shared" si="135"/>
        <v>600000</v>
      </c>
      <c r="T75" s="17">
        <f t="shared" si="136"/>
        <v>600000</v>
      </c>
      <c r="U75" s="17">
        <f t="shared" si="137"/>
        <v>0</v>
      </c>
      <c r="V75" s="17">
        <f t="shared" si="138"/>
        <v>305429.14758064522</v>
      </c>
      <c r="W75" s="17">
        <f t="shared" si="139"/>
        <v>305429.14758064522</v>
      </c>
      <c r="X75" s="17">
        <f t="shared" si="140"/>
        <v>0</v>
      </c>
      <c r="Y75" s="17">
        <f t="shared" si="141"/>
        <v>0</v>
      </c>
      <c r="Z75" s="17">
        <f t="shared" si="142"/>
        <v>0</v>
      </c>
      <c r="AA75" s="17">
        <f t="shared" si="143"/>
        <v>0</v>
      </c>
      <c r="AB75" s="17">
        <f t="shared" si="144"/>
        <v>0</v>
      </c>
      <c r="AC75" s="17">
        <f t="shared" si="145"/>
        <v>0</v>
      </c>
      <c r="AD75" s="17">
        <f t="shared" si="146"/>
        <v>0</v>
      </c>
      <c r="AE75" s="17">
        <f t="shared" si="147"/>
        <v>0</v>
      </c>
      <c r="AF75" s="17">
        <f t="shared" si="148"/>
        <v>0</v>
      </c>
      <c r="AG75" s="24">
        <f t="shared" si="151"/>
        <v>1810858.2951612906</v>
      </c>
    </row>
    <row r="76" spans="2:34" x14ac:dyDescent="0.2">
      <c r="B76" s="26" t="s">
        <v>3</v>
      </c>
      <c r="C76" s="37" t="str">
        <f t="shared" si="149"/>
        <v>BallaratProperty</v>
      </c>
      <c r="E76" s="17"/>
      <c r="F76" s="19">
        <v>0</v>
      </c>
      <c r="G76" s="18">
        <f t="shared" si="152"/>
        <v>0.7</v>
      </c>
      <c r="H76" s="19">
        <v>0.3</v>
      </c>
      <c r="I76" s="17"/>
      <c r="J76" s="6">
        <v>5000000</v>
      </c>
      <c r="K76" s="6">
        <v>4642523.0432258071</v>
      </c>
      <c r="L76" s="6"/>
      <c r="M76" s="6"/>
      <c r="N76" s="6"/>
      <c r="P76" s="24">
        <f t="shared" si="150"/>
        <v>9642523.0432258062</v>
      </c>
      <c r="Q76" s="1"/>
      <c r="R76" s="17">
        <f t="shared" si="134"/>
        <v>0</v>
      </c>
      <c r="S76" s="17">
        <f t="shared" si="135"/>
        <v>3500000</v>
      </c>
      <c r="T76" s="17">
        <f t="shared" si="136"/>
        <v>1500000</v>
      </c>
      <c r="U76" s="17">
        <f t="shared" si="137"/>
        <v>0</v>
      </c>
      <c r="V76" s="17">
        <f t="shared" si="138"/>
        <v>3249766.1302580647</v>
      </c>
      <c r="W76" s="17">
        <f t="shared" si="139"/>
        <v>1392756.9129677422</v>
      </c>
      <c r="X76" s="17">
        <f t="shared" si="140"/>
        <v>0</v>
      </c>
      <c r="Y76" s="17">
        <f t="shared" si="141"/>
        <v>0</v>
      </c>
      <c r="Z76" s="17">
        <f t="shared" si="142"/>
        <v>0</v>
      </c>
      <c r="AA76" s="17">
        <f t="shared" si="143"/>
        <v>0</v>
      </c>
      <c r="AB76" s="17">
        <f t="shared" si="144"/>
        <v>0</v>
      </c>
      <c r="AC76" s="17">
        <f t="shared" si="145"/>
        <v>0</v>
      </c>
      <c r="AD76" s="17">
        <f t="shared" si="146"/>
        <v>0</v>
      </c>
      <c r="AE76" s="17">
        <f t="shared" si="147"/>
        <v>0</v>
      </c>
      <c r="AF76" s="17">
        <f t="shared" si="148"/>
        <v>0</v>
      </c>
      <c r="AG76" s="24">
        <f t="shared" si="151"/>
        <v>9642523.0432258062</v>
      </c>
    </row>
    <row r="77" spans="2:34" x14ac:dyDescent="0.2">
      <c r="B77" s="26" t="s">
        <v>4</v>
      </c>
      <c r="C77" s="37" t="str">
        <f t="shared" si="149"/>
        <v>BallaratProperty</v>
      </c>
      <c r="E77" s="17"/>
      <c r="F77" s="19">
        <v>0</v>
      </c>
      <c r="G77" s="18">
        <f t="shared" si="152"/>
        <v>0.19999999999999996</v>
      </c>
      <c r="H77" s="19">
        <v>0.8</v>
      </c>
      <c r="I77" s="17"/>
      <c r="J77" s="6">
        <v>350000</v>
      </c>
      <c r="K77" s="6">
        <v>1771489.0559677421</v>
      </c>
      <c r="L77" s="6"/>
      <c r="M77" s="6"/>
      <c r="N77" s="6"/>
      <c r="P77" s="24">
        <f t="shared" si="150"/>
        <v>2121489.0559677421</v>
      </c>
      <c r="Q77" s="1"/>
      <c r="R77" s="17">
        <f t="shared" si="134"/>
        <v>0</v>
      </c>
      <c r="S77" s="17">
        <f t="shared" si="135"/>
        <v>69999.999999999985</v>
      </c>
      <c r="T77" s="17">
        <f t="shared" si="136"/>
        <v>280000</v>
      </c>
      <c r="U77" s="17">
        <f t="shared" si="137"/>
        <v>0</v>
      </c>
      <c r="V77" s="17">
        <f t="shared" si="138"/>
        <v>354297.81119354832</v>
      </c>
      <c r="W77" s="17">
        <f t="shared" si="139"/>
        <v>1417191.2447741937</v>
      </c>
      <c r="X77" s="17">
        <f t="shared" si="140"/>
        <v>0</v>
      </c>
      <c r="Y77" s="17">
        <f t="shared" si="141"/>
        <v>0</v>
      </c>
      <c r="Z77" s="17">
        <f t="shared" si="142"/>
        <v>0</v>
      </c>
      <c r="AA77" s="17">
        <f t="shared" si="143"/>
        <v>0</v>
      </c>
      <c r="AB77" s="17">
        <f t="shared" si="144"/>
        <v>0</v>
      </c>
      <c r="AC77" s="17">
        <f t="shared" si="145"/>
        <v>0</v>
      </c>
      <c r="AD77" s="17">
        <f t="shared" si="146"/>
        <v>0</v>
      </c>
      <c r="AE77" s="17">
        <f t="shared" si="147"/>
        <v>0</v>
      </c>
      <c r="AF77" s="17">
        <f t="shared" si="148"/>
        <v>0</v>
      </c>
      <c r="AG77" s="24">
        <f t="shared" si="151"/>
        <v>2121489.0559677421</v>
      </c>
    </row>
    <row r="78" spans="2:34" x14ac:dyDescent="0.2">
      <c r="B78" s="26" t="s">
        <v>5</v>
      </c>
      <c r="C78" s="37" t="str">
        <f t="shared" si="149"/>
        <v>BallaratProperty</v>
      </c>
      <c r="E78" s="17"/>
      <c r="F78" s="19">
        <v>0</v>
      </c>
      <c r="G78" s="18">
        <f t="shared" si="152"/>
        <v>1</v>
      </c>
      <c r="H78" s="19">
        <v>0</v>
      </c>
      <c r="I78" s="17"/>
      <c r="J78" s="6">
        <v>250000</v>
      </c>
      <c r="K78" s="6">
        <v>244343.31806451612</v>
      </c>
      <c r="L78" s="6"/>
      <c r="M78" s="6"/>
      <c r="N78" s="6"/>
      <c r="P78" s="24">
        <f t="shared" si="150"/>
        <v>494343.31806451612</v>
      </c>
      <c r="Q78" s="1"/>
      <c r="R78" s="17">
        <f t="shared" si="134"/>
        <v>0</v>
      </c>
      <c r="S78" s="17">
        <f t="shared" si="135"/>
        <v>250000</v>
      </c>
      <c r="T78" s="17">
        <f t="shared" si="136"/>
        <v>0</v>
      </c>
      <c r="U78" s="17">
        <f t="shared" si="137"/>
        <v>0</v>
      </c>
      <c r="V78" s="17">
        <f t="shared" si="138"/>
        <v>244343.31806451612</v>
      </c>
      <c r="W78" s="17">
        <f t="shared" si="139"/>
        <v>0</v>
      </c>
      <c r="X78" s="17">
        <f t="shared" si="140"/>
        <v>0</v>
      </c>
      <c r="Y78" s="17">
        <f t="shared" si="141"/>
        <v>0</v>
      </c>
      <c r="Z78" s="17">
        <f t="shared" si="142"/>
        <v>0</v>
      </c>
      <c r="AA78" s="17">
        <f t="shared" si="143"/>
        <v>0</v>
      </c>
      <c r="AB78" s="17">
        <f t="shared" si="144"/>
        <v>0</v>
      </c>
      <c r="AC78" s="17">
        <f t="shared" si="145"/>
        <v>0</v>
      </c>
      <c r="AD78" s="17">
        <f t="shared" si="146"/>
        <v>0</v>
      </c>
      <c r="AE78" s="17">
        <f t="shared" si="147"/>
        <v>0</v>
      </c>
      <c r="AF78" s="17">
        <f t="shared" si="148"/>
        <v>0</v>
      </c>
      <c r="AG78" s="24">
        <f t="shared" si="151"/>
        <v>494343.31806451612</v>
      </c>
    </row>
    <row r="79" spans="2:34" x14ac:dyDescent="0.2">
      <c r="B79" s="26" t="s">
        <v>14</v>
      </c>
      <c r="C79" s="37" t="str">
        <f t="shared" si="149"/>
        <v>BallaratProperty</v>
      </c>
      <c r="E79" s="17"/>
      <c r="F79" s="19">
        <v>0</v>
      </c>
      <c r="G79" s="18">
        <f t="shared" si="152"/>
        <v>1</v>
      </c>
      <c r="H79" s="19">
        <v>0</v>
      </c>
      <c r="I79" s="17"/>
      <c r="J79" s="6">
        <v>0</v>
      </c>
      <c r="K79" s="6"/>
      <c r="L79" s="6"/>
      <c r="M79" s="6"/>
      <c r="N79" s="6"/>
      <c r="P79" s="24">
        <f t="shared" si="150"/>
        <v>0</v>
      </c>
      <c r="Q79" s="1"/>
      <c r="R79" s="17">
        <f t="shared" si="134"/>
        <v>0</v>
      </c>
      <c r="S79" s="17">
        <f t="shared" si="135"/>
        <v>0</v>
      </c>
      <c r="T79" s="17">
        <f t="shared" si="136"/>
        <v>0</v>
      </c>
      <c r="U79" s="17">
        <f t="shared" si="137"/>
        <v>0</v>
      </c>
      <c r="V79" s="17">
        <f t="shared" si="138"/>
        <v>0</v>
      </c>
      <c r="W79" s="17">
        <f t="shared" si="139"/>
        <v>0</v>
      </c>
      <c r="X79" s="17">
        <f t="shared" si="140"/>
        <v>0</v>
      </c>
      <c r="Y79" s="17">
        <f t="shared" si="141"/>
        <v>0</v>
      </c>
      <c r="Z79" s="17">
        <f t="shared" si="142"/>
        <v>0</v>
      </c>
      <c r="AA79" s="17">
        <f t="shared" si="143"/>
        <v>0</v>
      </c>
      <c r="AB79" s="17">
        <f t="shared" si="144"/>
        <v>0</v>
      </c>
      <c r="AC79" s="17">
        <f t="shared" si="145"/>
        <v>0</v>
      </c>
      <c r="AD79" s="17">
        <f t="shared" si="146"/>
        <v>0</v>
      </c>
      <c r="AE79" s="17">
        <f t="shared" si="147"/>
        <v>0</v>
      </c>
      <c r="AF79" s="17">
        <f t="shared" si="148"/>
        <v>0</v>
      </c>
      <c r="AG79" s="24">
        <f t="shared" si="151"/>
        <v>0</v>
      </c>
    </row>
    <row r="80" spans="2:34" x14ac:dyDescent="0.2">
      <c r="B80" s="35" t="s">
        <v>13</v>
      </c>
      <c r="C80" s="38" t="str">
        <f t="shared" si="149"/>
        <v>BallaratProperty</v>
      </c>
      <c r="D80" s="13"/>
      <c r="E80" s="17"/>
      <c r="F80" s="19">
        <v>0.5</v>
      </c>
      <c r="G80" s="18">
        <f t="shared" si="152"/>
        <v>0</v>
      </c>
      <c r="H80" s="19">
        <v>0.5</v>
      </c>
      <c r="I80" s="17"/>
      <c r="J80" s="6">
        <v>0</v>
      </c>
      <c r="K80" s="6">
        <v>0</v>
      </c>
      <c r="L80" s="6"/>
      <c r="M80" s="6"/>
      <c r="N80" s="6"/>
      <c r="P80" s="24">
        <f t="shared" si="150"/>
        <v>0</v>
      </c>
      <c r="Q80" s="1"/>
      <c r="R80" s="17">
        <f t="shared" si="134"/>
        <v>0</v>
      </c>
      <c r="S80" s="17">
        <f t="shared" si="135"/>
        <v>0</v>
      </c>
      <c r="T80" s="17">
        <f t="shared" si="136"/>
        <v>0</v>
      </c>
      <c r="U80" s="17">
        <f t="shared" si="137"/>
        <v>0</v>
      </c>
      <c r="V80" s="17">
        <f t="shared" si="138"/>
        <v>0</v>
      </c>
      <c r="W80" s="17">
        <f t="shared" si="139"/>
        <v>0</v>
      </c>
      <c r="X80" s="17">
        <f t="shared" si="140"/>
        <v>0</v>
      </c>
      <c r="Y80" s="17">
        <f t="shared" si="141"/>
        <v>0</v>
      </c>
      <c r="Z80" s="17">
        <f t="shared" si="142"/>
        <v>0</v>
      </c>
      <c r="AA80" s="17">
        <f t="shared" si="143"/>
        <v>0</v>
      </c>
      <c r="AB80" s="17">
        <f t="shared" si="144"/>
        <v>0</v>
      </c>
      <c r="AC80" s="17">
        <f t="shared" si="145"/>
        <v>0</v>
      </c>
      <c r="AD80" s="17">
        <f t="shared" si="146"/>
        <v>0</v>
      </c>
      <c r="AE80" s="17">
        <f t="shared" si="147"/>
        <v>0</v>
      </c>
      <c r="AF80" s="17">
        <f t="shared" si="148"/>
        <v>0</v>
      </c>
      <c r="AG80" s="24">
        <f t="shared" si="151"/>
        <v>0</v>
      </c>
    </row>
    <row r="81" spans="2:34" x14ac:dyDescent="0.2">
      <c r="B81" s="30" t="s">
        <v>6</v>
      </c>
      <c r="C81" s="30"/>
      <c r="D81" s="11"/>
      <c r="F81" s="4"/>
      <c r="G81" s="4"/>
      <c r="H81" s="4"/>
      <c r="J81" s="25">
        <f>SUM(J72:J80)</f>
        <v>7500000</v>
      </c>
      <c r="K81" s="25">
        <f>SUM(K72:K80)</f>
        <v>7574642.8600000013</v>
      </c>
      <c r="L81" s="25">
        <f>SUM(L72:L80)</f>
        <v>0</v>
      </c>
      <c r="M81" s="25">
        <f>SUM(M72:M80)</f>
        <v>0</v>
      </c>
      <c r="N81" s="25">
        <f>SUM(N72:N80)</f>
        <v>0</v>
      </c>
      <c r="P81" s="25">
        <f>SUM(P72:P80)</f>
        <v>15074642.860000001</v>
      </c>
      <c r="Q81" s="1"/>
      <c r="R81" s="25">
        <f t="shared" ref="R81" si="153">SUM(R72:R80)</f>
        <v>0</v>
      </c>
      <c r="S81" s="25">
        <f t="shared" ref="S81" si="154">SUM(S72:S80)</f>
        <v>4450000</v>
      </c>
      <c r="T81" s="25">
        <f t="shared" ref="T81" si="155">SUM(T72:T80)</f>
        <v>3050000</v>
      </c>
      <c r="U81" s="25">
        <f t="shared" ref="U81" si="156">SUM(U72:U80)</f>
        <v>0</v>
      </c>
      <c r="V81" s="25">
        <f t="shared" ref="V81" si="157">SUM(V72:V80)</f>
        <v>4184379.3218548386</v>
      </c>
      <c r="W81" s="25">
        <f t="shared" ref="W81" si="158">SUM(W72:W80)</f>
        <v>3390263.5381451622</v>
      </c>
      <c r="X81" s="25">
        <f t="shared" ref="X81" si="159">SUM(X72:X80)</f>
        <v>0</v>
      </c>
      <c r="Y81" s="25">
        <f t="shared" ref="Y81" si="160">SUM(Y72:Y80)</f>
        <v>0</v>
      </c>
      <c r="Z81" s="25">
        <f t="shared" ref="Z81" si="161">SUM(Z72:Z80)</f>
        <v>0</v>
      </c>
      <c r="AA81" s="25">
        <f t="shared" ref="AA81" si="162">SUM(AA72:AA80)</f>
        <v>0</v>
      </c>
      <c r="AB81" s="25">
        <f t="shared" ref="AB81" si="163">SUM(AB72:AB80)</f>
        <v>0</v>
      </c>
      <c r="AC81" s="25">
        <f t="shared" ref="AC81" si="164">SUM(AC72:AC80)</f>
        <v>0</v>
      </c>
      <c r="AD81" s="25">
        <f t="shared" ref="AD81" si="165">SUM(AD72:AD80)</f>
        <v>0</v>
      </c>
      <c r="AE81" s="25">
        <f t="shared" ref="AE81" si="166">SUM(AE72:AE80)</f>
        <v>0</v>
      </c>
      <c r="AF81" s="25">
        <f t="shared" ref="AF81" si="167">SUM(AF72:AF80)</f>
        <v>0</v>
      </c>
      <c r="AG81" s="25">
        <f>SUM(AG72:AG80)</f>
        <v>15074642.860000001</v>
      </c>
      <c r="AH81" s="17">
        <f>AG81-P81</f>
        <v>0</v>
      </c>
    </row>
    <row r="82" spans="2:34" x14ac:dyDescent="0.2">
      <c r="H82" s="2"/>
      <c r="J82" s="2"/>
      <c r="K82" s="2"/>
      <c r="L82" s="2"/>
      <c r="M82" s="2"/>
      <c r="P82" s="1"/>
      <c r="Q82" s="1"/>
    </row>
    <row r="83" spans="2:34" x14ac:dyDescent="0.2">
      <c r="H83" s="2"/>
      <c r="J83" s="2"/>
      <c r="K83" s="2"/>
      <c r="L83" s="2"/>
      <c r="M83" s="2"/>
      <c r="P83" s="1"/>
      <c r="Q83" s="1"/>
    </row>
    <row r="84" spans="2:34" x14ac:dyDescent="0.2">
      <c r="H84" s="2"/>
      <c r="J84" s="2"/>
      <c r="K84" s="2"/>
      <c r="L84" s="2"/>
      <c r="M84" s="2"/>
      <c r="P84" s="1"/>
      <c r="Q84" s="1"/>
    </row>
    <row r="85" spans="2:34" x14ac:dyDescent="0.2">
      <c r="B85" s="10" t="s">
        <v>21</v>
      </c>
      <c r="C85" s="10"/>
      <c r="D85" s="10"/>
      <c r="E85" s="8"/>
      <c r="F85" s="10"/>
      <c r="G85" s="8"/>
      <c r="H85" s="8"/>
      <c r="I85" s="8"/>
      <c r="J85" s="9"/>
      <c r="K85" s="9"/>
      <c r="L85" s="9"/>
      <c r="M85" s="9"/>
      <c r="N85" s="9"/>
      <c r="O85" s="9"/>
      <c r="P85" s="9"/>
      <c r="Q85" s="1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</row>
    <row r="86" spans="2:34" x14ac:dyDescent="0.2">
      <c r="J86" s="2"/>
      <c r="K86" s="2"/>
      <c r="L86" s="2"/>
      <c r="M86" s="2"/>
      <c r="P86" s="1"/>
      <c r="Q86" s="1"/>
    </row>
    <row r="87" spans="2:34" x14ac:dyDescent="0.2">
      <c r="B87" s="28" t="s">
        <v>6</v>
      </c>
      <c r="C87" s="28"/>
      <c r="D87" s="7"/>
      <c r="F87" s="23"/>
      <c r="G87" s="23"/>
      <c r="H87" s="23"/>
      <c r="J87" s="23" t="s">
        <v>22</v>
      </c>
      <c r="K87" s="5" t="s">
        <v>23</v>
      </c>
      <c r="L87" s="5" t="s">
        <v>24</v>
      </c>
      <c r="M87" s="5" t="s">
        <v>25</v>
      </c>
      <c r="N87" s="5" t="s">
        <v>26</v>
      </c>
      <c r="P87" s="23" t="s">
        <v>7</v>
      </c>
      <c r="Q87" s="1"/>
      <c r="R87" s="23" t="s">
        <v>22</v>
      </c>
      <c r="S87" s="23" t="s">
        <v>22</v>
      </c>
      <c r="T87" s="23" t="s">
        <v>22</v>
      </c>
      <c r="U87" s="5" t="s">
        <v>23</v>
      </c>
      <c r="V87" s="5" t="s">
        <v>23</v>
      </c>
      <c r="W87" s="5" t="s">
        <v>23</v>
      </c>
      <c r="X87" s="5" t="s">
        <v>24</v>
      </c>
      <c r="Y87" s="5" t="s">
        <v>24</v>
      </c>
      <c r="Z87" s="5" t="s">
        <v>24</v>
      </c>
      <c r="AA87" s="5" t="s">
        <v>25</v>
      </c>
      <c r="AB87" s="5" t="s">
        <v>25</v>
      </c>
      <c r="AC87" s="5" t="s">
        <v>25</v>
      </c>
      <c r="AD87" s="5" t="s">
        <v>26</v>
      </c>
      <c r="AE87" s="5" t="s">
        <v>26</v>
      </c>
      <c r="AF87" s="5" t="s">
        <v>26</v>
      </c>
      <c r="AG87" s="23" t="s">
        <v>7</v>
      </c>
    </row>
    <row r="88" spans="2:34" x14ac:dyDescent="0.2">
      <c r="B88" s="26" t="s">
        <v>1</v>
      </c>
      <c r="C88" s="26"/>
      <c r="E88" s="17"/>
      <c r="F88" s="21"/>
      <c r="G88" s="21"/>
      <c r="H88" s="22"/>
      <c r="I88" s="17"/>
      <c r="J88" s="3">
        <f>J12+J27+J42+J57+J72</f>
        <v>940400.10190079501</v>
      </c>
      <c r="K88" s="3">
        <f t="shared" ref="K88:N88" si="168">K12+K27+K42+K57+K72</f>
        <v>256072.79375923544</v>
      </c>
      <c r="L88" s="3">
        <f t="shared" si="168"/>
        <v>633754.86257928121</v>
      </c>
      <c r="M88" s="3">
        <f t="shared" si="168"/>
        <v>564254.21821327298</v>
      </c>
      <c r="N88" s="3">
        <f t="shared" si="168"/>
        <v>0</v>
      </c>
      <c r="P88" s="24">
        <f>SUM(J88:N88)</f>
        <v>2394481.9764525844</v>
      </c>
      <c r="Q88" s="1"/>
      <c r="R88" s="3">
        <f t="shared" ref="R88:AF88" si="169">R12+R27+R42+R57+R72</f>
        <v>0</v>
      </c>
      <c r="S88" s="3">
        <f t="shared" si="169"/>
        <v>0</v>
      </c>
      <c r="T88" s="3">
        <f t="shared" si="169"/>
        <v>940400.10190079501</v>
      </c>
      <c r="U88" s="3">
        <f t="shared" si="169"/>
        <v>0</v>
      </c>
      <c r="V88" s="3">
        <f t="shared" si="169"/>
        <v>0</v>
      </c>
      <c r="W88" s="3">
        <f t="shared" si="169"/>
        <v>256072.79375923544</v>
      </c>
      <c r="X88" s="3">
        <f t="shared" si="169"/>
        <v>0</v>
      </c>
      <c r="Y88" s="3">
        <f t="shared" si="169"/>
        <v>0</v>
      </c>
      <c r="Z88" s="3">
        <f t="shared" si="169"/>
        <v>633754.86257928121</v>
      </c>
      <c r="AA88" s="3">
        <f t="shared" si="169"/>
        <v>0</v>
      </c>
      <c r="AB88" s="3">
        <f t="shared" si="169"/>
        <v>0</v>
      </c>
      <c r="AC88" s="3">
        <f t="shared" si="169"/>
        <v>564254.21821327298</v>
      </c>
      <c r="AD88" s="3">
        <f t="shared" si="169"/>
        <v>0</v>
      </c>
      <c r="AE88" s="3">
        <f t="shared" si="169"/>
        <v>0</v>
      </c>
      <c r="AF88" s="3">
        <f t="shared" si="169"/>
        <v>0</v>
      </c>
      <c r="AG88" s="24">
        <f>SUM(R88:AF88)</f>
        <v>2394481.9764525844</v>
      </c>
    </row>
    <row r="89" spans="2:34" x14ac:dyDescent="0.2">
      <c r="B89" s="26" t="s">
        <v>0</v>
      </c>
      <c r="C89" s="26"/>
      <c r="E89" s="17"/>
      <c r="F89" s="21"/>
      <c r="G89" s="21"/>
      <c r="H89" s="22"/>
      <c r="I89" s="17"/>
      <c r="J89" s="3">
        <f t="shared" ref="J89:N96" si="170">J13+J28+J43+J58+J73</f>
        <v>833471.89751798462</v>
      </c>
      <c r="K89" s="3">
        <f t="shared" si="170"/>
        <v>690352.53779486241</v>
      </c>
      <c r="L89" s="3">
        <f t="shared" si="170"/>
        <v>0</v>
      </c>
      <c r="M89" s="3">
        <f t="shared" si="170"/>
        <v>0</v>
      </c>
      <c r="N89" s="3">
        <f t="shared" si="170"/>
        <v>0</v>
      </c>
      <c r="P89" s="24">
        <f t="shared" ref="P89:P96" si="171">SUM(J89:N89)</f>
        <v>1523824.4353128471</v>
      </c>
      <c r="R89" s="3">
        <f t="shared" ref="R89:AF89" si="172">R13+R28+R43+R58+R73</f>
        <v>0</v>
      </c>
      <c r="S89" s="3">
        <f t="shared" si="172"/>
        <v>83347.189751798433</v>
      </c>
      <c r="T89" s="3">
        <f t="shared" si="172"/>
        <v>750124.70776618621</v>
      </c>
      <c r="U89" s="3">
        <f t="shared" si="172"/>
        <v>0</v>
      </c>
      <c r="V89" s="3">
        <f t="shared" si="172"/>
        <v>69035.253779486229</v>
      </c>
      <c r="W89" s="3">
        <f t="shared" si="172"/>
        <v>621317.28401537624</v>
      </c>
      <c r="X89" s="3">
        <f t="shared" si="172"/>
        <v>0</v>
      </c>
      <c r="Y89" s="3">
        <f t="shared" si="172"/>
        <v>0</v>
      </c>
      <c r="Z89" s="3">
        <f t="shared" si="172"/>
        <v>0</v>
      </c>
      <c r="AA89" s="3">
        <f t="shared" si="172"/>
        <v>0</v>
      </c>
      <c r="AB89" s="3">
        <f t="shared" si="172"/>
        <v>0</v>
      </c>
      <c r="AC89" s="3">
        <f t="shared" si="172"/>
        <v>0</v>
      </c>
      <c r="AD89" s="3">
        <f t="shared" si="172"/>
        <v>0</v>
      </c>
      <c r="AE89" s="3">
        <f t="shared" si="172"/>
        <v>0</v>
      </c>
      <c r="AF89" s="3">
        <f t="shared" si="172"/>
        <v>0</v>
      </c>
      <c r="AG89" s="24">
        <f t="shared" ref="AG89:AG96" si="173">SUM(R89:AF89)</f>
        <v>1523824.4353128471</v>
      </c>
    </row>
    <row r="90" spans="2:34" x14ac:dyDescent="0.2">
      <c r="B90" s="26" t="s">
        <v>29</v>
      </c>
      <c r="C90" s="26"/>
      <c r="E90" s="17"/>
      <c r="F90" s="21"/>
      <c r="G90" s="21"/>
      <c r="H90" s="22"/>
      <c r="I90" s="17"/>
      <c r="J90" s="3">
        <f t="shared" si="170"/>
        <v>0</v>
      </c>
      <c r="K90" s="3">
        <f t="shared" si="170"/>
        <v>1500000</v>
      </c>
      <c r="L90" s="3">
        <f t="shared" si="170"/>
        <v>0</v>
      </c>
      <c r="M90" s="3">
        <f t="shared" si="170"/>
        <v>0</v>
      </c>
      <c r="N90" s="3">
        <f t="shared" si="170"/>
        <v>0</v>
      </c>
      <c r="P90" s="24">
        <f t="shared" si="171"/>
        <v>1500000</v>
      </c>
      <c r="R90" s="3">
        <f t="shared" ref="R90:AF90" si="174">R14+R29+R44+R59+R74</f>
        <v>0</v>
      </c>
      <c r="S90" s="3">
        <f t="shared" si="174"/>
        <v>0</v>
      </c>
      <c r="T90" s="3">
        <f t="shared" si="174"/>
        <v>0</v>
      </c>
      <c r="U90" s="3">
        <f t="shared" si="174"/>
        <v>0</v>
      </c>
      <c r="V90" s="3">
        <f t="shared" si="174"/>
        <v>1500000</v>
      </c>
      <c r="W90" s="3">
        <f t="shared" si="174"/>
        <v>0</v>
      </c>
      <c r="X90" s="3">
        <f t="shared" si="174"/>
        <v>0</v>
      </c>
      <c r="Y90" s="3">
        <f t="shared" si="174"/>
        <v>0</v>
      </c>
      <c r="Z90" s="3">
        <f t="shared" si="174"/>
        <v>0</v>
      </c>
      <c r="AA90" s="3">
        <f t="shared" si="174"/>
        <v>0</v>
      </c>
      <c r="AB90" s="3">
        <f t="shared" si="174"/>
        <v>0</v>
      </c>
      <c r="AC90" s="3">
        <f t="shared" si="174"/>
        <v>0</v>
      </c>
      <c r="AD90" s="3">
        <f t="shared" si="174"/>
        <v>0</v>
      </c>
      <c r="AE90" s="3">
        <f t="shared" si="174"/>
        <v>0</v>
      </c>
      <c r="AF90" s="3">
        <f t="shared" si="174"/>
        <v>0</v>
      </c>
      <c r="AG90" s="24">
        <f t="shared" si="173"/>
        <v>1500000</v>
      </c>
    </row>
    <row r="91" spans="2:34" x14ac:dyDescent="0.2">
      <c r="B91" s="26" t="s">
        <v>2</v>
      </c>
      <c r="C91" s="26"/>
      <c r="E91" s="17"/>
      <c r="F91" s="21"/>
      <c r="G91" s="21"/>
      <c r="H91" s="22"/>
      <c r="I91" s="17"/>
      <c r="J91" s="3">
        <f t="shared" si="170"/>
        <v>1709223.1749035299</v>
      </c>
      <c r="K91" s="3">
        <f t="shared" si="170"/>
        <v>4026604.4823592831</v>
      </c>
      <c r="L91" s="3">
        <f t="shared" si="170"/>
        <v>2889209.1229987131</v>
      </c>
      <c r="M91" s="3">
        <f t="shared" si="170"/>
        <v>1065383.949145</v>
      </c>
      <c r="N91" s="3">
        <f t="shared" si="170"/>
        <v>0</v>
      </c>
      <c r="P91" s="24">
        <f t="shared" si="171"/>
        <v>9690420.7294065263</v>
      </c>
      <c r="R91" s="3">
        <f t="shared" ref="R91:AF91" si="175">R15+R30+R45+R60+R75</f>
        <v>0</v>
      </c>
      <c r="S91" s="3">
        <f t="shared" si="175"/>
        <v>854611.58745176496</v>
      </c>
      <c r="T91" s="3">
        <f t="shared" si="175"/>
        <v>854611.58745176496</v>
      </c>
      <c r="U91" s="3">
        <f t="shared" si="175"/>
        <v>0</v>
      </c>
      <c r="V91" s="3">
        <f t="shared" si="175"/>
        <v>2013302.2411796416</v>
      </c>
      <c r="W91" s="3">
        <f t="shared" si="175"/>
        <v>2013302.2411796416</v>
      </c>
      <c r="X91" s="3">
        <f t="shared" si="175"/>
        <v>0</v>
      </c>
      <c r="Y91" s="3">
        <f t="shared" si="175"/>
        <v>1444604.5614993565</v>
      </c>
      <c r="Z91" s="3">
        <f t="shared" si="175"/>
        <v>1444604.5614993565</v>
      </c>
      <c r="AA91" s="3">
        <f t="shared" si="175"/>
        <v>0</v>
      </c>
      <c r="AB91" s="3">
        <f t="shared" si="175"/>
        <v>532691.97457249998</v>
      </c>
      <c r="AC91" s="3">
        <f t="shared" si="175"/>
        <v>532691.97457249998</v>
      </c>
      <c r="AD91" s="3">
        <f t="shared" si="175"/>
        <v>0</v>
      </c>
      <c r="AE91" s="3">
        <f t="shared" si="175"/>
        <v>0</v>
      </c>
      <c r="AF91" s="3">
        <f t="shared" si="175"/>
        <v>0</v>
      </c>
      <c r="AG91" s="24">
        <f t="shared" si="173"/>
        <v>9690420.7294065263</v>
      </c>
    </row>
    <row r="92" spans="2:34" x14ac:dyDescent="0.2">
      <c r="B92" s="26" t="s">
        <v>3</v>
      </c>
      <c r="C92" s="26"/>
      <c r="E92" s="17"/>
      <c r="F92" s="21"/>
      <c r="G92" s="21"/>
      <c r="H92" s="22"/>
      <c r="I92" s="17"/>
      <c r="J92" s="3">
        <f t="shared" si="170"/>
        <v>14039327.87830212</v>
      </c>
      <c r="K92" s="3">
        <f t="shared" si="170"/>
        <v>14583476.029450588</v>
      </c>
      <c r="L92" s="3">
        <f t="shared" si="170"/>
        <v>12338622.481972093</v>
      </c>
      <c r="M92" s="3">
        <f t="shared" si="170"/>
        <v>4549816.1485843733</v>
      </c>
      <c r="N92" s="3">
        <f t="shared" si="170"/>
        <v>0</v>
      </c>
      <c r="P92" s="24">
        <f t="shared" si="171"/>
        <v>45511242.538309172</v>
      </c>
      <c r="R92" s="3">
        <f t="shared" ref="R92:AF92" si="176">R16+R31+R46+R61+R76</f>
        <v>0</v>
      </c>
      <c r="S92" s="3">
        <f t="shared" si="176"/>
        <v>9827529.5148114823</v>
      </c>
      <c r="T92" s="3">
        <f t="shared" si="176"/>
        <v>4211798.3634906355</v>
      </c>
      <c r="U92" s="3">
        <f t="shared" si="176"/>
        <v>0</v>
      </c>
      <c r="V92" s="3">
        <f t="shared" si="176"/>
        <v>10208433.220615409</v>
      </c>
      <c r="W92" s="3">
        <f t="shared" si="176"/>
        <v>4375042.8088351758</v>
      </c>
      <c r="X92" s="3">
        <f t="shared" si="176"/>
        <v>0</v>
      </c>
      <c r="Y92" s="3">
        <f t="shared" si="176"/>
        <v>8637035.7373804636</v>
      </c>
      <c r="Z92" s="3">
        <f t="shared" si="176"/>
        <v>3701586.7445916277</v>
      </c>
      <c r="AA92" s="3">
        <f t="shared" si="176"/>
        <v>0</v>
      </c>
      <c r="AB92" s="3">
        <f t="shared" si="176"/>
        <v>3184871.3040090613</v>
      </c>
      <c r="AC92" s="3">
        <f t="shared" si="176"/>
        <v>1364944.844575312</v>
      </c>
      <c r="AD92" s="3">
        <f t="shared" si="176"/>
        <v>0</v>
      </c>
      <c r="AE92" s="3">
        <f t="shared" si="176"/>
        <v>0</v>
      </c>
      <c r="AF92" s="3">
        <f t="shared" si="176"/>
        <v>0</v>
      </c>
      <c r="AG92" s="24">
        <f t="shared" si="173"/>
        <v>45511242.538309172</v>
      </c>
    </row>
    <row r="93" spans="2:34" x14ac:dyDescent="0.2">
      <c r="B93" s="26" t="s">
        <v>4</v>
      </c>
      <c r="C93" s="26"/>
      <c r="E93" s="17"/>
      <c r="F93" s="21"/>
      <c r="G93" s="21"/>
      <c r="H93" s="22"/>
      <c r="I93" s="17"/>
      <c r="J93" s="3">
        <f t="shared" si="170"/>
        <v>1598324.2401920841</v>
      </c>
      <c r="K93" s="3">
        <f t="shared" si="170"/>
        <v>5664920.4700436443</v>
      </c>
      <c r="L93" s="3">
        <f t="shared" si="170"/>
        <v>3229116.0746733993</v>
      </c>
      <c r="M93" s="3">
        <f t="shared" si="170"/>
        <v>1190723.2319712183</v>
      </c>
      <c r="N93" s="3">
        <f t="shared" si="170"/>
        <v>0</v>
      </c>
      <c r="P93" s="24">
        <f t="shared" si="171"/>
        <v>11683084.016880345</v>
      </c>
      <c r="R93" s="3">
        <f t="shared" ref="R93:AF93" si="177">R17+R32+R47+R62+R77</f>
        <v>0</v>
      </c>
      <c r="S93" s="3">
        <f t="shared" si="177"/>
        <v>319664.84803841676</v>
      </c>
      <c r="T93" s="3">
        <f t="shared" si="177"/>
        <v>1278659.3921536673</v>
      </c>
      <c r="U93" s="3">
        <f t="shared" si="177"/>
        <v>0</v>
      </c>
      <c r="V93" s="3">
        <f t="shared" si="177"/>
        <v>1132984.0940087286</v>
      </c>
      <c r="W93" s="3">
        <f t="shared" si="177"/>
        <v>4531936.3760349164</v>
      </c>
      <c r="X93" s="3">
        <f t="shared" si="177"/>
        <v>0</v>
      </c>
      <c r="Y93" s="3">
        <f t="shared" si="177"/>
        <v>645823.21493467968</v>
      </c>
      <c r="Z93" s="3">
        <f t="shared" si="177"/>
        <v>2583292.8597387196</v>
      </c>
      <c r="AA93" s="3">
        <f t="shared" si="177"/>
        <v>0</v>
      </c>
      <c r="AB93" s="3">
        <f t="shared" si="177"/>
        <v>238144.64639424361</v>
      </c>
      <c r="AC93" s="3">
        <f t="shared" si="177"/>
        <v>952578.58557697467</v>
      </c>
      <c r="AD93" s="3">
        <f t="shared" si="177"/>
        <v>0</v>
      </c>
      <c r="AE93" s="3">
        <f t="shared" si="177"/>
        <v>0</v>
      </c>
      <c r="AF93" s="3">
        <f t="shared" si="177"/>
        <v>0</v>
      </c>
      <c r="AG93" s="24">
        <f t="shared" si="173"/>
        <v>11683084.016880346</v>
      </c>
    </row>
    <row r="94" spans="2:34" x14ac:dyDescent="0.2">
      <c r="B94" s="26" t="s">
        <v>5</v>
      </c>
      <c r="C94" s="26"/>
      <c r="E94" s="17"/>
      <c r="F94" s="21"/>
      <c r="G94" s="21"/>
      <c r="H94" s="22"/>
      <c r="I94" s="17"/>
      <c r="J94" s="3">
        <f t="shared" si="170"/>
        <v>339345</v>
      </c>
      <c r="K94" s="3">
        <f t="shared" si="170"/>
        <v>1011957.5937758472</v>
      </c>
      <c r="L94" s="3">
        <f t="shared" si="170"/>
        <v>806995.50269521424</v>
      </c>
      <c r="M94" s="3">
        <f t="shared" si="170"/>
        <v>338416.07716743276</v>
      </c>
      <c r="N94" s="3">
        <f t="shared" si="170"/>
        <v>0</v>
      </c>
      <c r="P94" s="24">
        <f t="shared" si="171"/>
        <v>2496714.1736384942</v>
      </c>
      <c r="R94" s="3">
        <f t="shared" ref="R94:AF94" si="178">R18+R33+R48+R63+R78</f>
        <v>0</v>
      </c>
      <c r="S94" s="3">
        <f t="shared" si="178"/>
        <v>339345</v>
      </c>
      <c r="T94" s="3">
        <f t="shared" si="178"/>
        <v>0</v>
      </c>
      <c r="U94" s="3">
        <f t="shared" si="178"/>
        <v>0</v>
      </c>
      <c r="V94" s="3">
        <f t="shared" si="178"/>
        <v>1011957.5937758472</v>
      </c>
      <c r="W94" s="3">
        <f t="shared" si="178"/>
        <v>0</v>
      </c>
      <c r="X94" s="3">
        <f t="shared" si="178"/>
        <v>0</v>
      </c>
      <c r="Y94" s="3">
        <f t="shared" si="178"/>
        <v>806995.50269521424</v>
      </c>
      <c r="Z94" s="3">
        <f t="shared" si="178"/>
        <v>0</v>
      </c>
      <c r="AA94" s="3">
        <f t="shared" si="178"/>
        <v>0</v>
      </c>
      <c r="AB94" s="3">
        <f t="shared" si="178"/>
        <v>338416.07716743276</v>
      </c>
      <c r="AC94" s="3">
        <f t="shared" si="178"/>
        <v>0</v>
      </c>
      <c r="AD94" s="3">
        <f t="shared" si="178"/>
        <v>0</v>
      </c>
      <c r="AE94" s="3">
        <f t="shared" si="178"/>
        <v>0</v>
      </c>
      <c r="AF94" s="3">
        <f t="shared" si="178"/>
        <v>0</v>
      </c>
      <c r="AG94" s="24">
        <f t="shared" si="173"/>
        <v>2496714.1736384942</v>
      </c>
    </row>
    <row r="95" spans="2:34" x14ac:dyDescent="0.2">
      <c r="B95" s="26" t="s">
        <v>14</v>
      </c>
      <c r="C95" s="26"/>
      <c r="E95" s="17"/>
      <c r="F95" s="21"/>
      <c r="G95" s="21"/>
      <c r="H95" s="22"/>
      <c r="I95" s="17"/>
      <c r="J95" s="3">
        <f t="shared" si="170"/>
        <v>0</v>
      </c>
      <c r="K95" s="3">
        <f t="shared" si="170"/>
        <v>0</v>
      </c>
      <c r="L95" s="3">
        <f t="shared" si="170"/>
        <v>0</v>
      </c>
      <c r="M95" s="3">
        <f t="shared" si="170"/>
        <v>0</v>
      </c>
      <c r="N95" s="3">
        <f t="shared" si="170"/>
        <v>0</v>
      </c>
      <c r="P95" s="24">
        <f t="shared" si="171"/>
        <v>0</v>
      </c>
      <c r="R95" s="3">
        <f t="shared" ref="R95:AF95" si="179">R19+R34+R49+R64+R79</f>
        <v>0</v>
      </c>
      <c r="S95" s="3">
        <f t="shared" si="179"/>
        <v>0</v>
      </c>
      <c r="T95" s="3">
        <f t="shared" si="179"/>
        <v>0</v>
      </c>
      <c r="U95" s="3">
        <f t="shared" si="179"/>
        <v>0</v>
      </c>
      <c r="V95" s="3">
        <f t="shared" si="179"/>
        <v>0</v>
      </c>
      <c r="W95" s="3">
        <f t="shared" si="179"/>
        <v>0</v>
      </c>
      <c r="X95" s="3">
        <f t="shared" si="179"/>
        <v>0</v>
      </c>
      <c r="Y95" s="3">
        <f t="shared" si="179"/>
        <v>0</v>
      </c>
      <c r="Z95" s="3">
        <f t="shared" si="179"/>
        <v>0</v>
      </c>
      <c r="AA95" s="3">
        <f t="shared" si="179"/>
        <v>0</v>
      </c>
      <c r="AB95" s="3">
        <f t="shared" si="179"/>
        <v>0</v>
      </c>
      <c r="AC95" s="3">
        <f t="shared" si="179"/>
        <v>0</v>
      </c>
      <c r="AD95" s="3">
        <f t="shared" si="179"/>
        <v>0</v>
      </c>
      <c r="AE95" s="3">
        <f t="shared" si="179"/>
        <v>0</v>
      </c>
      <c r="AF95" s="3">
        <f t="shared" si="179"/>
        <v>0</v>
      </c>
      <c r="AG95" s="24">
        <f t="shared" si="173"/>
        <v>0</v>
      </c>
    </row>
    <row r="96" spans="2:34" x14ac:dyDescent="0.2">
      <c r="B96" s="26" t="s">
        <v>13</v>
      </c>
      <c r="C96" s="35"/>
      <c r="D96" s="13"/>
      <c r="E96" s="17"/>
      <c r="F96" s="21"/>
      <c r="G96" s="21"/>
      <c r="H96" s="22"/>
      <c r="I96" s="17"/>
      <c r="J96" s="3">
        <f t="shared" si="170"/>
        <v>0</v>
      </c>
      <c r="K96" s="3">
        <f t="shared" si="170"/>
        <v>0</v>
      </c>
      <c r="L96" s="3">
        <f t="shared" si="170"/>
        <v>0</v>
      </c>
      <c r="M96" s="3">
        <f t="shared" si="170"/>
        <v>0</v>
      </c>
      <c r="N96" s="3">
        <f t="shared" si="170"/>
        <v>0</v>
      </c>
      <c r="P96" s="24">
        <f t="shared" si="171"/>
        <v>0</v>
      </c>
      <c r="R96" s="3">
        <f t="shared" ref="R96:AF96" si="180">R20+R35+R50+R65+R80</f>
        <v>0</v>
      </c>
      <c r="S96" s="3">
        <f t="shared" si="180"/>
        <v>0</v>
      </c>
      <c r="T96" s="3">
        <f t="shared" si="180"/>
        <v>0</v>
      </c>
      <c r="U96" s="3">
        <f t="shared" si="180"/>
        <v>0</v>
      </c>
      <c r="V96" s="3">
        <f t="shared" si="180"/>
        <v>0</v>
      </c>
      <c r="W96" s="3">
        <f t="shared" si="180"/>
        <v>0</v>
      </c>
      <c r="X96" s="3">
        <f t="shared" si="180"/>
        <v>0</v>
      </c>
      <c r="Y96" s="3">
        <f t="shared" si="180"/>
        <v>0</v>
      </c>
      <c r="Z96" s="3">
        <f t="shared" si="180"/>
        <v>0</v>
      </c>
      <c r="AA96" s="3">
        <f t="shared" si="180"/>
        <v>0</v>
      </c>
      <c r="AB96" s="3">
        <f t="shared" si="180"/>
        <v>0</v>
      </c>
      <c r="AC96" s="3">
        <f t="shared" si="180"/>
        <v>0</v>
      </c>
      <c r="AD96" s="3">
        <f t="shared" si="180"/>
        <v>0</v>
      </c>
      <c r="AE96" s="3">
        <f t="shared" si="180"/>
        <v>0</v>
      </c>
      <c r="AF96" s="3">
        <f t="shared" si="180"/>
        <v>0</v>
      </c>
      <c r="AG96" s="24">
        <f t="shared" si="173"/>
        <v>0</v>
      </c>
    </row>
    <row r="97" spans="2:34" x14ac:dyDescent="0.2">
      <c r="B97" s="27" t="s">
        <v>6</v>
      </c>
      <c r="C97" s="30"/>
      <c r="D97" s="11"/>
      <c r="F97" s="4"/>
      <c r="G97" s="4"/>
      <c r="H97" s="4"/>
      <c r="I97" s="25"/>
      <c r="J97" s="25">
        <f>SUM(J88:J96)</f>
        <v>19460092.292816516</v>
      </c>
      <c r="K97" s="25">
        <f>SUM(K88:K96)</f>
        <v>27733383.907183461</v>
      </c>
      <c r="L97" s="25">
        <f>SUM(L88:L96)</f>
        <v>19897698.044918701</v>
      </c>
      <c r="M97" s="25">
        <f>SUM(M88:M96)</f>
        <v>7708593.625081297</v>
      </c>
      <c r="N97" s="25">
        <f>SUM(N88:N96)</f>
        <v>0</v>
      </c>
      <c r="O97" s="25"/>
      <c r="P97" s="25">
        <f>SUM(P88:P96)</f>
        <v>74799767.869999975</v>
      </c>
      <c r="Q97" s="1"/>
      <c r="R97" s="25">
        <f t="shared" ref="R97:AF97" si="181">SUM(R88:R96)</f>
        <v>0</v>
      </c>
      <c r="S97" s="25">
        <f t="shared" si="181"/>
        <v>11424498.140053462</v>
      </c>
      <c r="T97" s="25">
        <f t="shared" si="181"/>
        <v>8035594.1527630491</v>
      </c>
      <c r="U97" s="25">
        <f t="shared" si="181"/>
        <v>0</v>
      </c>
      <c r="V97" s="25">
        <f t="shared" si="181"/>
        <v>15935712.403359113</v>
      </c>
      <c r="W97" s="25">
        <f t="shared" si="181"/>
        <v>11797671.503824346</v>
      </c>
      <c r="X97" s="25">
        <f t="shared" si="181"/>
        <v>0</v>
      </c>
      <c r="Y97" s="25">
        <f t="shared" si="181"/>
        <v>11534459.016509715</v>
      </c>
      <c r="Z97" s="25">
        <f t="shared" si="181"/>
        <v>8363239.0284089847</v>
      </c>
      <c r="AA97" s="25">
        <f t="shared" si="181"/>
        <v>0</v>
      </c>
      <c r="AB97" s="25">
        <f t="shared" si="181"/>
        <v>4294124.0021432377</v>
      </c>
      <c r="AC97" s="25">
        <f t="shared" si="181"/>
        <v>3414469.6229380597</v>
      </c>
      <c r="AD97" s="25">
        <f t="shared" si="181"/>
        <v>0</v>
      </c>
      <c r="AE97" s="25">
        <f t="shared" si="181"/>
        <v>0</v>
      </c>
      <c r="AF97" s="25">
        <f t="shared" si="181"/>
        <v>0</v>
      </c>
      <c r="AG97" s="25">
        <f>SUM(AG88:AG96)</f>
        <v>74799767.869999975</v>
      </c>
      <c r="AH97" s="17">
        <f>AG97-P97</f>
        <v>0</v>
      </c>
    </row>
    <row r="98" spans="2:34" x14ac:dyDescent="0.2">
      <c r="J98" s="2"/>
      <c r="K98" s="2"/>
      <c r="L98" s="2"/>
      <c r="M98" s="2"/>
      <c r="N98" s="17"/>
      <c r="O98" s="17"/>
      <c r="P98" s="43"/>
      <c r="Q98" s="1"/>
    </row>
    <row r="99" spans="2:34" x14ac:dyDescent="0.2">
      <c r="J99" s="2"/>
      <c r="K99" s="2"/>
      <c r="L99" s="2"/>
      <c r="M99" s="2"/>
      <c r="P99" s="1"/>
      <c r="Q99" s="1"/>
    </row>
  </sheetData>
  <mergeCells count="1">
    <mergeCell ref="R8:A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Depot_costs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2019-11-20T04:56:42Z</dcterms:created>
  <dcterms:modified xsi:type="dcterms:W3CDTF">2020-01-28T07:36:55Z</dcterms:modified>
</cp:coreProperties>
</file>