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boxall\AppData\Local\Objective\CacheDirectory\Objects\"/>
    </mc:Choice>
  </mc:AlternateContent>
  <bookViews>
    <workbookView xWindow="0" yWindow="0" windowWidth="19200" windowHeight="6750" tabRatio="774"/>
  </bookViews>
  <sheets>
    <sheet name="RRP EBS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N8" i="2" l="1"/>
  <c r="M9" i="2"/>
  <c r="P37" i="2" s="1"/>
  <c r="M8" i="2"/>
  <c r="L9" i="2"/>
  <c r="O42" i="2" s="1"/>
  <c r="L8" i="2"/>
  <c r="K8" i="2"/>
  <c r="J8" i="2"/>
  <c r="I8" i="2"/>
  <c r="H8" i="2"/>
  <c r="G8" i="2"/>
  <c r="F8" i="2"/>
  <c r="E8" i="2"/>
  <c r="P35" i="2"/>
  <c r="P38" i="2"/>
  <c r="P39" i="2"/>
  <c r="P42" i="2"/>
  <c r="P43" i="2"/>
  <c r="D44" i="2"/>
  <c r="E44" i="2"/>
  <c r="F44" i="2"/>
  <c r="G44" i="2"/>
  <c r="H44" i="2"/>
  <c r="C44" i="2"/>
  <c r="B38" i="2"/>
  <c r="B37" i="2"/>
  <c r="K34" i="2"/>
  <c r="C34" i="2"/>
  <c r="I29" i="2"/>
  <c r="H29" i="2"/>
  <c r="G29" i="2"/>
  <c r="F29" i="2"/>
  <c r="E29" i="2"/>
  <c r="D29" i="2"/>
  <c r="C29" i="2"/>
  <c r="K20" i="2"/>
  <c r="C20" i="2"/>
  <c r="P40" i="2" l="1"/>
  <c r="O35" i="2"/>
  <c r="O40" i="2"/>
  <c r="K9" i="2"/>
  <c r="O37" i="2"/>
  <c r="O41" i="2"/>
  <c r="O39" i="2"/>
  <c r="O38" i="2"/>
  <c r="O43" i="2"/>
  <c r="P41" i="2"/>
  <c r="P44" i="2" s="1"/>
  <c r="N39" i="2" l="1"/>
  <c r="N43" i="2"/>
  <c r="N35" i="2"/>
  <c r="N40" i="2"/>
  <c r="N38" i="2"/>
  <c r="N41" i="2"/>
  <c r="J9" i="2"/>
  <c r="N42" i="2"/>
  <c r="N37" i="2"/>
  <c r="O44" i="2"/>
  <c r="M38" i="2" l="1"/>
  <c r="M42" i="2"/>
  <c r="I9" i="2"/>
  <c r="M39" i="2"/>
  <c r="M43" i="2"/>
  <c r="M35" i="2"/>
  <c r="M40" i="2"/>
  <c r="M37" i="2"/>
  <c r="M41" i="2"/>
  <c r="N44" i="2"/>
  <c r="M24" i="2" l="1"/>
  <c r="M28" i="2"/>
  <c r="H9" i="2"/>
  <c r="G9" i="2" s="1"/>
  <c r="L39" i="2"/>
  <c r="L43" i="2"/>
  <c r="N25" i="2"/>
  <c r="O21" i="2"/>
  <c r="O26" i="2"/>
  <c r="P23" i="2"/>
  <c r="P27" i="2"/>
  <c r="Q24" i="2"/>
  <c r="Q28" i="2"/>
  <c r="M25" i="2"/>
  <c r="L35" i="2"/>
  <c r="L40" i="2"/>
  <c r="N21" i="2"/>
  <c r="N26" i="2"/>
  <c r="O23" i="2"/>
  <c r="O27" i="2"/>
  <c r="P24" i="2"/>
  <c r="P28" i="2"/>
  <c r="Q25" i="2"/>
  <c r="M21" i="2"/>
  <c r="M26" i="2"/>
  <c r="M23" i="2"/>
  <c r="L42" i="2"/>
  <c r="N24" i="2"/>
  <c r="P26" i="2"/>
  <c r="Q27" i="2"/>
  <c r="N27" i="2"/>
  <c r="Q21" i="2"/>
  <c r="N28" i="2"/>
  <c r="O25" i="2"/>
  <c r="L41" i="2"/>
  <c r="N23" i="2"/>
  <c r="O28" i="2"/>
  <c r="Q26" i="2"/>
  <c r="M27" i="2"/>
  <c r="L37" i="2"/>
  <c r="O24" i="2"/>
  <c r="L38" i="2"/>
  <c r="P21" i="2"/>
  <c r="Q23" i="2"/>
  <c r="P25" i="2"/>
  <c r="M44" i="2"/>
  <c r="Q29" i="2" l="1"/>
  <c r="O29" i="2"/>
  <c r="O47" i="2" s="1"/>
  <c r="P29" i="2"/>
  <c r="P47" i="2" s="1"/>
  <c r="L44" i="2"/>
  <c r="N29" i="2"/>
  <c r="M29" i="2"/>
  <c r="F9" i="2"/>
  <c r="E9" i="2" s="1"/>
  <c r="D9" i="2" s="1"/>
  <c r="K38" i="2"/>
  <c r="K42" i="2"/>
  <c r="K39" i="2"/>
  <c r="K43" i="2"/>
  <c r="K41" i="2"/>
  <c r="K35" i="2"/>
  <c r="K37" i="2"/>
  <c r="K40" i="2"/>
  <c r="S56" i="2" l="1"/>
  <c r="T56" i="2"/>
  <c r="R56" i="2"/>
  <c r="Q56" i="2"/>
  <c r="U56" i="2"/>
  <c r="P55" i="2"/>
  <c r="Q55" i="2"/>
  <c r="S55" i="2"/>
  <c r="R55" i="2"/>
  <c r="T55" i="2"/>
  <c r="L25" i="2"/>
  <c r="K24" i="2"/>
  <c r="K28" i="2"/>
  <c r="L21" i="2"/>
  <c r="L26" i="2"/>
  <c r="K25" i="2"/>
  <c r="L28" i="2"/>
  <c r="K27" i="2"/>
  <c r="L24" i="2"/>
  <c r="K23" i="2"/>
  <c r="K26" i="2"/>
  <c r="L23" i="2"/>
  <c r="K21" i="2"/>
  <c r="L27" i="2"/>
  <c r="K44" i="2"/>
  <c r="N47" i="2"/>
  <c r="Q44" i="2"/>
  <c r="Q47" i="2" s="1"/>
  <c r="K29" i="2" l="1"/>
  <c r="R57" i="2"/>
  <c r="U57" i="2"/>
  <c r="U58" i="2" s="1"/>
  <c r="U60" i="2" s="1"/>
  <c r="S57" i="2"/>
  <c r="T57" i="2"/>
  <c r="T58" i="2" s="1"/>
  <c r="T60" i="2" s="1"/>
  <c r="V57" i="2"/>
  <c r="V58" i="2" s="1"/>
  <c r="V60" i="2" s="1"/>
  <c r="P54" i="2"/>
  <c r="R54" i="2"/>
  <c r="S54" i="2"/>
  <c r="Q54" i="2"/>
  <c r="O54" i="2"/>
  <c r="L29" i="2"/>
  <c r="M47" i="2" s="1"/>
  <c r="S58" i="2" l="1"/>
  <c r="S60" i="2" s="1"/>
  <c r="R53" i="2"/>
  <c r="R58" i="2" s="1"/>
  <c r="Q53" i="2"/>
  <c r="N53" i="2"/>
  <c r="O53" i="2"/>
  <c r="P53" i="2"/>
  <c r="W58" i="2" l="1"/>
  <c r="R60" i="2"/>
  <c r="W60" i="2" l="1"/>
</calcChain>
</file>

<file path=xl/sharedStrings.xml><?xml version="1.0" encoding="utf-8"?>
<sst xmlns="http://schemas.openxmlformats.org/spreadsheetml/2006/main" count="104" uniqueCount="59">
  <si>
    <t>Actual and estimated inflation</t>
  </si>
  <si>
    <t>Actual</t>
  </si>
  <si>
    <t>ABS CPI index - June</t>
  </si>
  <si>
    <t xml:space="preserve">Inflation rate (per cent) </t>
  </si>
  <si>
    <t>7.5.1 -  The carryover amounts that arise from applying the EBSS during the current regulatory control period</t>
  </si>
  <si>
    <t>Base year used to forecast opex for the current period (drop down menu)</t>
  </si>
  <si>
    <t>2014-15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</si>
  <si>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</si>
  <si>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</si>
  <si>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</si>
  <si>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</si>
  <si>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</si>
  <si>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</si>
  <si>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Network support costs</t>
  </si>
  <si>
    <t>Excluded cost category 3</t>
  </si>
  <si>
    <t>Capitalisation policy changes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</si>
  <si>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</si>
  <si>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</si>
  <si>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</si>
  <si>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</si>
  <si>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</si>
  <si>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</si>
  <si>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</si>
  <si>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Actual opex for EBSS purposes</t>
  </si>
  <si>
    <t>2018-19</t>
  </si>
  <si>
    <t>Carryover</t>
  </si>
  <si>
    <t>Forthcoming regulatory control period</t>
  </si>
  <si>
    <t>Total</t>
  </si>
  <si>
    <t>2010-11</t>
  </si>
  <si>
    <t>2011-12</t>
  </si>
  <si>
    <t>2012-13</t>
  </si>
  <si>
    <t>2013-14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</si>
  <si>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</si>
  <si>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</si>
  <si>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</si>
  <si>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</si>
  <si>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</si>
  <si>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</si>
  <si>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</si>
  <si>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</si>
  <si>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</si>
  <si>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</si>
  <si>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</si>
  <si>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$m, real June 2022</t>
  </si>
  <si>
    <t>Total Carryover Amount ($m, June 2022)</t>
  </si>
  <si>
    <t>PTRM inputs ($m, June 2022)</t>
  </si>
  <si>
    <t>$m, real June 2012</t>
  </si>
  <si>
    <t>$m, real June 2017</t>
  </si>
  <si>
    <t>Reconstructed cumulative index (2021-22=1)</t>
  </si>
  <si>
    <t>Incremental gain $m, real June 2022</t>
  </si>
  <si>
    <t>Non-recurrent efficiency adjustment made to 2014-15 opex, $m, real June 2022</t>
  </si>
  <si>
    <t>Remove NCIPAP costs</t>
  </si>
  <si>
    <t>Reverse movements in provisions</t>
  </si>
  <si>
    <t>Remove losses on disposal of property, plant &amp; equipment included on the RAB</t>
  </si>
  <si>
    <t>Estimate</t>
  </si>
  <si>
    <t>Powerlink to nominate base year used to forecast opex 
(drop down menu)</t>
  </si>
  <si>
    <t>Base year non-recurrent efficiency gain $m, real June 2022</t>
  </si>
  <si>
    <t>Reverse self-insurance adjustment</t>
  </si>
  <si>
    <t>Powerlink transmission determination 2022-27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</si>
</sst>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2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0.000"/>
    <numFmt numFmtId="170" formatCode="_-* #,##0_-;\-* #,##0_-;_-* &quot;-&quot;??_-;_-@_-"/>
    <numFmt numFmtId="171" formatCode="#,##0;\(#,##0\)"/>
    <numFmt numFmtId="172" formatCode="#,##0.0_ ;\-#,##0.0\ "/>
    <numFmt numFmtId="173" formatCode="#,##0.000_ ;[Red]\-#,##0.000\ "/>
    <numFmt numFmtId="174" formatCode="_-* #,##0.00000_-;\-* #,##0.00000_-;_-* &quot;-&quot;??_-;_-@_-"/>
    <numFmt numFmtId="175" formatCode="0.0000000"/>
    <numFmt numFmtId="176" formatCode="_-* #,##0.0000000_-;\-* #,##0.0000000_-;_-* &quot;-&quot;??_-;_-@_-"/>
    <numFmt numFmtId="177" formatCode="0.0;\–0.0;&quot;–&quot;"/>
    <numFmt numFmtId="178" formatCode="0.0000"/>
    <numFmt numFmtId="179" formatCode="#,##0.0;\(#,##0.0\)"/>
    <numFmt numFmtId="180" formatCode="_([$€-2]* #,##0.00_);_([$€-2]* \(#,##0.00\);_([$€-2]* &quot;-&quot;??_)"/>
    <numFmt numFmtId="181" formatCode="General_)"/>
    <numFmt numFmtId="182" formatCode="_-* #,##0.00_-;[Red]\(#,##0.00\)_-;_-* &quot;-&quot;??_-;_-@_-"/>
    <numFmt numFmtId="183" formatCode="#,##0.0_);\(#,##0.0\)"/>
    <numFmt numFmtId="184" formatCode="#,##0.0"/>
    <numFmt numFmtId="185" formatCode="0.0%"/>
    <numFmt numFmtId="186" formatCode="_(#,##0_);\(#,##0\);_(&quot;-&quot;_)"/>
    <numFmt numFmtId="187" formatCode="0;\(0\);&quot;-&quot;"/>
    <numFmt numFmtId="188" formatCode="#,##0;\-#,##0;\-"/>
    <numFmt numFmtId="189" formatCode="&quot;$&quot;#,##0.0;[Red]\(&quot;$&quot;#,##0.0\)"/>
    <numFmt numFmtId="190" formatCode="_(0.0%_);\(0.0%\);&quot;-&quot;"/>
    <numFmt numFmtId="191" formatCode="_(\ #,##0_);\(#,##0\);_(\ &quot;-&quot;_);"/>
    <numFmt numFmtId="192" formatCode="_(\ #,##0.0_);\(#,##0.0\);_(\ &quot;-&quot;_);"/>
    <numFmt numFmtId="193" formatCode="dd\ mmm\ yy"/>
    <numFmt numFmtId="194" formatCode="_(\ #,##0_);\(#,##0\);&quot;-&quot;;@"/>
    <numFmt numFmtId="195" formatCode="_-* #,##0.00_-;\(#,##0.00\);_-* &quot;-&quot;_-"/>
    <numFmt numFmtId="196" formatCode="_-* #,##0.00\ _D_M_-;\-* #,##0.00\ _D_M_-;_-* &quot;-&quot;??\ _D_M_-;_-@_-"/>
    <numFmt numFmtId="197" formatCode="&quot;$&quot;#,##0.00;\(&quot;$&quot;#,##0.00\)"/>
    <numFmt numFmtId="198" formatCode="&quot;$&quot;\ #,##0.00;\-&quot;$&quot;\ #,##0.00;&quot;$&quot;\ 0.00;@"/>
    <numFmt numFmtId="199" formatCode="_-* #,##0.00\ &quot;DM&quot;_-;\-* #,##0.00\ &quot;DM&quot;_-;_-* &quot;-&quot;??\ &quot;DM&quot;_-;_-@_-"/>
    <numFmt numFmtId="200" formatCode="&quot;$&quot;#,##0\ ;\(&quot;$&quot;#,##0\)"/>
    <numFmt numFmtId="201" formatCode="mm/dd/yy"/>
    <numFmt numFmtId="202" formatCode="dd\ mmm\ yyyy"/>
    <numFmt numFmtId="203" formatCode="mmm\ yy"/>
    <numFmt numFmtId="204" formatCode="d\-mmm\-yyyy"/>
    <numFmt numFmtId="205" formatCode="&quot;$&quot;#,##0.00000"/>
    <numFmt numFmtId="206" formatCode="_-* #,##0_-;\(#,##0\);_-* &quot;-&quot;_-"/>
    <numFmt numFmtId="207" formatCode="0_);[Red]\(0\)"/>
    <numFmt numFmtId="208" formatCode="0."/>
    <numFmt numFmtId="209" formatCode=";;;"/>
    <numFmt numFmtId="210" formatCode="_(* #,##0.0_);_(* \(#,##0.0\);_(* &quot;-&quot;?_);_(@_)"/>
    <numFmt numFmtId="211" formatCode="#,##0.000_);\(#,##0.000\);\-_)"/>
    <numFmt numFmtId="212" formatCode="_(\ #,##0.0_);_(\ \(#,##0.0\);_(* &quot;-&quot;??_);_(@_)"/>
    <numFmt numFmtId="213" formatCode="#,##0.00_ ;[Red]\ \(#,##0.00\);\ \-_)"/>
    <numFmt numFmtId="214" formatCode="#,##0_ ;[Red]\ \(#,##0\);\ \-_)"/>
    <numFmt numFmtId="215" formatCode="0.00%;\(0.00%\)"/>
    <numFmt numFmtId="216" formatCode="0.0_)%\(0.0%\);\-"/>
    <numFmt numFmtId="217" formatCode="_(* #,##0_);_(* \(#,##0\);_(* &quot;-&quot;?_);_(@_)"/>
    <numFmt numFmtId="218" formatCode="0.00%_);\(0.00%\);\-_%_)"/>
    <numFmt numFmtId="219" formatCode="#.0#\x"/>
    <numFmt numFmtId="220" formatCode="#,##0_ ;\-#,##0\ "/>
    <numFmt numFmtId="221" formatCode="#,##0.0000"/>
    <numFmt numFmtId="222" formatCode="#,##0;[Red]\(#,##0.0\)"/>
    <numFmt numFmtId="223" formatCode="#.0\x"/>
    <numFmt numFmtId="224" formatCode="\+0.00%;\-0.00%"/>
    <numFmt numFmtId="225" formatCode="#,##0_ ;[Red]\(#,##0\)\ "/>
    <numFmt numFmtId="226" formatCode="000"/>
    <numFmt numFmtId="227" formatCode="\C\R000"/>
    <numFmt numFmtId="228" formatCode="#,##0.00;\(#,##0.00\)"/>
    <numFmt numFmtId="229" formatCode="_)d\-mmm\-yy_)"/>
    <numFmt numFmtId="230" formatCode="_(#,##0.0_);\(#,##0.0\);_(&quot;-&quot;_)"/>
    <numFmt numFmtId="231" formatCode="_(###0_);\(###0\);_(###0_)"/>
    <numFmt numFmtId="232" formatCode="#,##0_);\(#,##0\);\-_)"/>
    <numFmt numFmtId="233" formatCode="0.0\x_);&quot;nmf&quot;_)"/>
    <numFmt numFmtId="234" formatCode="#,##0.0000_);[Red]\(#,##0.0000\)"/>
    <numFmt numFmtId="235" formatCode="&quot;Yes&quot;;[Red]&quot;Error&quot;;&quot;No&quot;;[Red]&quot;Error&quot;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b/>
      <sz val="16"/>
      <color rgb="FFFFFFFF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  <scheme val="minor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name val="Arial"/>
      <family val="2"/>
    </font>
    <font>
      <i/>
      <sz val="11"/>
      <color rgb="FF000000"/>
      <name val="Arial"/>
      <family val="2"/>
    </font>
    <font>
      <b/>
      <sz val="14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0"/>
      <color rgb="FFFFFFFF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0"/>
      <name val="Courier"/>
      <family val="3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Garamond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10"/>
      <name val="Times New Roman"/>
      <family val="1"/>
    </font>
    <font>
      <sz val="8"/>
      <color indexed="12"/>
      <name val="Helvetica-Narrow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sz val="10"/>
      <color indexed="10"/>
      <name val="Century Gothic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sz val="10"/>
      <name val="Palatino"/>
      <family val="1"/>
    </font>
    <font>
      <b/>
      <sz val="11"/>
      <color indexed="55"/>
      <name val="Arial"/>
      <family val="2"/>
    </font>
    <font>
      <sz val="10"/>
      <name val="dutch801 bt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Times New Roman"/>
      <family val="1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sz val="10"/>
      <color indexed="23"/>
      <name val="Arial"/>
      <family val="2"/>
    </font>
    <font>
      <b/>
      <u/>
      <sz val="11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b/>
      <sz val="8"/>
      <color indexed="8"/>
      <name val="Arial"/>
      <family val="2"/>
    </font>
    <font>
      <b/>
      <i/>
      <sz val="13"/>
      <color indexed="9"/>
      <name val="IQE Garamond I Cd"/>
    </font>
    <font>
      <b/>
      <sz val="15"/>
      <color indexed="62"/>
      <name val="Calibri"/>
      <family val="2"/>
    </font>
    <font>
      <b/>
      <sz val="18"/>
      <color indexed="24"/>
      <name val="Arial"/>
      <family val="2"/>
    </font>
    <font>
      <b/>
      <sz val="10"/>
      <color indexed="9"/>
      <name val="Arial"/>
      <family val="2"/>
    </font>
    <font>
      <b/>
      <sz val="13"/>
      <color indexed="62"/>
      <name val="Calibri"/>
      <family val="2"/>
    </font>
    <font>
      <b/>
      <sz val="12"/>
      <color indexed="24"/>
      <name val="Arial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8.5"/>
      <name val="Univers 65"/>
      <family val="2"/>
    </font>
    <font>
      <b/>
      <i/>
      <sz val="12"/>
      <color indexed="24"/>
      <name val="Arial"/>
      <family val="2"/>
    </font>
    <font>
      <sz val="14"/>
      <color indexed="9"/>
      <name val="Univers Condensed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 Narrow"/>
      <family val="2"/>
    </font>
    <font>
      <u/>
      <sz val="8.5"/>
      <color indexed="12"/>
      <name val="Arial"/>
      <family val="2"/>
    </font>
    <font>
      <u/>
      <sz val="8"/>
      <color theme="10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Century Gothic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9"/>
      <color indexed="9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2"/>
      <color indexed="14"/>
      <name val="Arial"/>
      <family val="2"/>
    </font>
    <font>
      <sz val="12"/>
      <name val="Times New Roman"/>
      <family val="1"/>
    </font>
    <font>
      <sz val="11"/>
      <color indexed="60"/>
      <name val="Calibri"/>
      <family val="2"/>
    </font>
    <font>
      <sz val="7"/>
      <name val="Helv"/>
    </font>
    <font>
      <sz val="8"/>
      <name val="Palatino"/>
      <family val="1"/>
    </font>
    <font>
      <sz val="12"/>
      <name val="Helv"/>
    </font>
    <font>
      <sz val="10"/>
      <name val="Arial Narrow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b/>
      <sz val="16"/>
      <color indexed="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name val="Century Gothic"/>
      <family val="2"/>
    </font>
    <font>
      <b/>
      <sz val="18"/>
      <color indexed="62"/>
      <name val="Cambria"/>
      <family val="2"/>
    </font>
    <font>
      <sz val="8"/>
      <color indexed="8"/>
      <name val="Verdana"/>
      <family val="2"/>
    </font>
    <font>
      <sz val="9"/>
      <name val="SwitzerlandNarrow"/>
    </font>
    <font>
      <sz val="9"/>
      <color indexed="12"/>
      <name val="SwitzerlandNarrow"/>
    </font>
    <font>
      <sz val="9"/>
      <color indexed="21"/>
      <name val="Helvetica-Black"/>
    </font>
    <font>
      <b/>
      <sz val="9"/>
      <name val="Palatino"/>
      <family val="1"/>
    </font>
    <font>
      <u/>
      <sz val="10"/>
      <name val="Arial"/>
      <family val="2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9"/>
      <name val="Arial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</font>
  </fonts>
  <fills count="11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8"/>
        <bgColor indexed="48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45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44"/>
      </patternFill>
    </fill>
    <fill>
      <patternFill patternType="solid">
        <fgColor indexed="15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7CE"/>
        <bgColor rgb="FF000000"/>
      </patternFill>
    </fill>
  </fills>
  <borders count="1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medium">
        <color auto="1"/>
      </bottom>
      <diagonal/>
    </border>
    <border>
      <left style="medium">
        <color auto="1"/>
      </left>
      <right style="thin">
        <color rgb="FFA6A6A6"/>
      </right>
      <top/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medium">
        <color auto="1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auto="1"/>
      </right>
      <top style="medium">
        <color indexed="64"/>
      </top>
      <bottom style="thin">
        <color rgb="FFBFBFBF"/>
      </bottom>
      <diagonal/>
    </border>
    <border>
      <left style="thin">
        <color rgb="FFA6A6A6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medium">
        <color auto="1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thin">
        <color auto="1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auto="1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indexed="64"/>
      </right>
      <top style="thin">
        <color rgb="FFBFBFBF"/>
      </top>
      <bottom/>
      <diagonal/>
    </border>
    <border>
      <left style="medium">
        <color indexed="64"/>
      </left>
      <right style="thin">
        <color rgb="FFBFBFBF"/>
      </right>
      <top style="thin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auto="1"/>
      </top>
      <bottom style="medium">
        <color indexed="64"/>
      </bottom>
      <diagonal/>
    </border>
    <border>
      <left style="thin">
        <color rgb="FFBFBFBF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medium">
        <color auto="1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2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29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4" borderId="0">
      <alignment horizontal="left" vertical="center"/>
      <protection locked="0"/>
    </xf>
    <xf numFmtId="0" fontId="10" fillId="3" borderId="0">
      <alignment vertical="center"/>
      <protection locked="0"/>
    </xf>
    <xf numFmtId="0" fontId="1" fillId="0" borderId="0"/>
    <xf numFmtId="167" fontId="1" fillId="0" borderId="0" applyFont="0" applyFill="0" applyBorder="0" applyAlignment="0" applyProtection="0"/>
    <xf numFmtId="49" fontId="1" fillId="7" borderId="45" applyFont="0" applyAlignment="0">
      <alignment horizontal="left" vertical="center" wrapText="1"/>
      <protection locked="0"/>
    </xf>
    <xf numFmtId="173" fontId="1" fillId="7" borderId="45">
      <protection locked="0"/>
    </xf>
    <xf numFmtId="167" fontId="1" fillId="0" borderId="0" applyFont="0" applyFill="0" applyBorder="0" applyAlignment="0" applyProtection="0"/>
    <xf numFmtId="0" fontId="36" fillId="44" borderId="0">
      <alignment vertical="center"/>
      <protection locked="0"/>
    </xf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80" fontId="2" fillId="0" borderId="0"/>
    <xf numFmtId="18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43" fillId="0" borderId="0"/>
    <xf numFmtId="0" fontId="2" fillId="0" borderId="0"/>
    <xf numFmtId="0" fontId="2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182" fontId="44" fillId="0" borderId="0"/>
    <xf numFmtId="0" fontId="45" fillId="0" borderId="0"/>
    <xf numFmtId="0" fontId="2" fillId="0" borderId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51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5" fillId="47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5" fillId="48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47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54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7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5" fillId="48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6" fillId="47" borderId="0" applyNumberFormat="0" applyBorder="0" applyAlignment="0" applyProtection="0"/>
    <xf numFmtId="0" fontId="46" fillId="52" borderId="0" applyNumberFormat="0" applyBorder="0" applyAlignment="0" applyProtection="0"/>
    <xf numFmtId="0" fontId="46" fillId="48" borderId="0" applyNumberFormat="0" applyBorder="0" applyAlignment="0" applyProtection="0"/>
    <xf numFmtId="0" fontId="46" fillId="55" borderId="0" applyNumberFormat="0" applyBorder="0" applyAlignment="0" applyProtection="0"/>
    <xf numFmtId="0" fontId="46" fillId="53" borderId="0" applyNumberFormat="0" applyBorder="0" applyAlignment="0" applyProtection="0"/>
    <xf numFmtId="0" fontId="46" fillId="56" borderId="0" applyNumberFormat="0" applyBorder="0" applyAlignment="0" applyProtection="0"/>
    <xf numFmtId="0" fontId="46" fillId="54" borderId="0" applyNumberFormat="0" applyBorder="0" applyAlignment="0" applyProtection="0"/>
    <xf numFmtId="0" fontId="46" fillId="48" borderId="0" applyNumberFormat="0" applyBorder="0" applyAlignment="0" applyProtection="0"/>
    <xf numFmtId="0" fontId="46" fillId="47" borderId="0" applyNumberFormat="0" applyBorder="0" applyAlignment="0" applyProtection="0"/>
    <xf numFmtId="0" fontId="46" fillId="57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181" fontId="43" fillId="0" borderId="0"/>
    <xf numFmtId="183" fontId="47" fillId="45" borderId="0" applyFont="0" applyBorder="0"/>
    <xf numFmtId="0" fontId="48" fillId="58" borderId="0"/>
    <xf numFmtId="183" fontId="47" fillId="59" borderId="0" applyNumberFormat="0" applyFont="0" applyBorder="0" applyAlignment="0" applyProtection="0"/>
    <xf numFmtId="183" fontId="43" fillId="60" borderId="0" applyNumberFormat="0" applyFont="0" applyBorder="0" applyAlignment="0" applyProtection="0"/>
    <xf numFmtId="183" fontId="44" fillId="61" borderId="0" applyBorder="0"/>
    <xf numFmtId="183" fontId="44" fillId="61" borderId="0" applyBorder="0"/>
    <xf numFmtId="183" fontId="44" fillId="61" borderId="0" applyBorder="0"/>
    <xf numFmtId="183" fontId="2" fillId="0" borderId="113" applyNumberFormat="0" applyBorder="0" applyAlignment="0" applyProtection="0"/>
    <xf numFmtId="184" fontId="49" fillId="0" borderId="0" applyBorder="0">
      <alignment horizontal="right"/>
    </xf>
    <xf numFmtId="184" fontId="44" fillId="0" borderId="113" applyBorder="0">
      <alignment horizontal="right"/>
    </xf>
    <xf numFmtId="184" fontId="44" fillId="0" borderId="113" applyBorder="0">
      <alignment horizontal="right"/>
    </xf>
    <xf numFmtId="184" fontId="44" fillId="0" borderId="113" applyBorder="0">
      <alignment horizontal="right"/>
    </xf>
    <xf numFmtId="183" fontId="2" fillId="0" borderId="113" applyNumberFormat="0" applyBorder="0" applyAlignment="0" applyProtection="0"/>
    <xf numFmtId="183" fontId="2" fillId="0" borderId="113" applyNumberFormat="0" applyBorder="0" applyAlignment="0" applyProtection="0"/>
    <xf numFmtId="185" fontId="50" fillId="0" borderId="0" applyBorder="0">
      <alignment horizontal="right"/>
    </xf>
    <xf numFmtId="185" fontId="51" fillId="0" borderId="113" applyBorder="0">
      <alignment horizontal="right"/>
    </xf>
    <xf numFmtId="183" fontId="52" fillId="0" borderId="0">
      <alignment horizontal="left" indent="1"/>
    </xf>
    <xf numFmtId="183" fontId="37" fillId="0" borderId="112" applyBorder="0"/>
    <xf numFmtId="183" fontId="47" fillId="62" borderId="113" applyNumberFormat="0" applyFont="0" applyBorder="0" applyAlignment="0" applyProtection="0"/>
    <xf numFmtId="184" fontId="53" fillId="63" borderId="112" applyBorder="0">
      <alignment horizontal="right"/>
    </xf>
    <xf numFmtId="184" fontId="53" fillId="0" borderId="112" applyBorder="0">
      <alignment horizontal="right"/>
    </xf>
    <xf numFmtId="183" fontId="54" fillId="0" borderId="113" applyNumberFormat="0" applyBorder="0" applyAlignment="0" applyProtection="0"/>
    <xf numFmtId="0" fontId="53" fillId="45" borderId="114" applyBorder="0">
      <alignment horizontal="center"/>
    </xf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35" fillId="23" borderId="0" applyNumberFormat="0" applyBorder="0" applyAlignment="0" applyProtection="0"/>
    <xf numFmtId="0" fontId="46" fillId="6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5" fillId="23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5" fillId="23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5" fillId="68" borderId="0" applyNumberFormat="0" applyBorder="0" applyAlignment="0" applyProtection="0"/>
    <xf numFmtId="0" fontId="45" fillId="69" borderId="0" applyNumberFormat="0" applyBorder="0" applyAlignment="0" applyProtection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2" borderId="0" applyNumberFormat="0" applyBorder="0" applyAlignment="0" applyProtection="0"/>
    <xf numFmtId="0" fontId="35" fillId="26" borderId="0" applyNumberFormat="0" applyBorder="0" applyAlignment="0" applyProtection="0"/>
    <xf numFmtId="0" fontId="46" fillId="71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35" fillId="26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35" fillId="26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5" fillId="68" borderId="0" applyNumberFormat="0" applyBorder="0" applyAlignment="0" applyProtection="0"/>
    <xf numFmtId="0" fontId="45" fillId="73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35" fillId="29" borderId="0" applyNumberFormat="0" applyBorder="0" applyAlignment="0" applyProtection="0"/>
    <xf numFmtId="0" fontId="46" fillId="7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35" fillId="29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35" fillId="29" borderId="0" applyNumberFormat="0" applyBorder="0" applyAlignment="0" applyProtection="0"/>
    <xf numFmtId="0" fontId="46" fillId="70" borderId="0" applyNumberFormat="0" applyBorder="0" applyAlignment="0" applyProtection="0"/>
    <xf numFmtId="0" fontId="46" fillId="70" borderId="0" applyNumberFormat="0" applyBorder="0" applyAlignment="0" applyProtection="0"/>
    <xf numFmtId="0" fontId="45" fillId="64" borderId="0" applyNumberFormat="0" applyBorder="0" applyAlignment="0" applyProtection="0"/>
    <xf numFmtId="0" fontId="45" fillId="69" borderId="0" applyNumberFormat="0" applyBorder="0" applyAlignment="0" applyProtection="0"/>
    <xf numFmtId="0" fontId="46" fillId="69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57" borderId="0" applyNumberFormat="0" applyBorder="0" applyAlignment="0" applyProtection="0"/>
    <xf numFmtId="0" fontId="35" fillId="32" borderId="0" applyNumberFormat="0" applyBorder="0" applyAlignment="0" applyProtection="0"/>
    <xf numFmtId="0" fontId="46" fillId="75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35" fillId="32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35" fillId="32" borderId="0" applyNumberFormat="0" applyBorder="0" applyAlignment="0" applyProtection="0"/>
    <xf numFmtId="0" fontId="46" fillId="75" borderId="0" applyNumberFormat="0" applyBorder="0" applyAlignment="0" applyProtection="0"/>
    <xf numFmtId="0" fontId="46" fillId="75" borderId="0" applyNumberFormat="0" applyBorder="0" applyAlignment="0" applyProtection="0"/>
    <xf numFmtId="0" fontId="45" fillId="76" borderId="0" applyNumberFormat="0" applyBorder="0" applyAlignment="0" applyProtection="0"/>
    <xf numFmtId="0" fontId="45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67" borderId="0" applyNumberFormat="0" applyBorder="0" applyAlignment="0" applyProtection="0"/>
    <xf numFmtId="0" fontId="35" fillId="35" borderId="0" applyNumberFormat="0" applyBorder="0" applyAlignment="0" applyProtection="0"/>
    <xf numFmtId="0" fontId="46" fillId="7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35" fillId="35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35" fillId="35" borderId="0" applyNumberFormat="0" applyBorder="0" applyAlignment="0" applyProtection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5" fillId="68" borderId="0" applyNumberFormat="0" applyBorder="0" applyAlignment="0" applyProtection="0"/>
    <xf numFmtId="0" fontId="45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35" fillId="38" borderId="0" applyNumberFormat="0" applyBorder="0" applyAlignment="0" applyProtection="0"/>
    <xf numFmtId="0" fontId="46" fillId="7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35" fillId="38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35" fillId="38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0" fontId="2" fillId="0" borderId="0" applyFill="0" applyBorder="0" applyProtection="0">
      <protection locked="0"/>
    </xf>
    <xf numFmtId="0" fontId="55" fillId="0" borderId="0"/>
    <xf numFmtId="3" fontId="56" fillId="42" borderId="115">
      <alignment horizontal="right"/>
    </xf>
    <xf numFmtId="9" fontId="2" fillId="42" borderId="116"/>
    <xf numFmtId="9" fontId="56" fillId="42" borderId="115"/>
    <xf numFmtId="15" fontId="57" fillId="81" borderId="109"/>
    <xf numFmtId="186" fontId="44" fillId="0" borderId="117">
      <alignment horizontal="right" vertical="center"/>
      <protection locked="0"/>
    </xf>
    <xf numFmtId="164" fontId="58" fillId="0" borderId="0" applyFont="0" applyFill="0" applyBorder="0" applyAlignment="0" applyProtection="0"/>
    <xf numFmtId="3" fontId="59" fillId="82" borderId="1" applyNumberFormat="0" applyBorder="0" applyAlignment="0">
      <alignment vertical="center"/>
    </xf>
    <xf numFmtId="0" fontId="60" fillId="83" borderId="0" applyNumberFormat="0" applyBorder="0" applyAlignment="0" applyProtection="0"/>
    <xf numFmtId="0" fontId="26" fillId="17" borderId="0" applyNumberFormat="0" applyBorder="0" applyAlignment="0" applyProtection="0"/>
    <xf numFmtId="0" fontId="61" fillId="8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62" fillId="0" borderId="0" applyNumberFormat="0" applyFill="0" applyBorder="0" applyAlignment="0"/>
    <xf numFmtId="187" fontId="2" fillId="0" borderId="0" applyFont="0" applyFill="0" applyBorder="0" applyAlignment="0" applyProtection="0"/>
    <xf numFmtId="165" fontId="2" fillId="45" borderId="0" applyNumberFormat="0" applyFont="0" applyBorder="0" applyAlignment="0">
      <alignment horizontal="right"/>
    </xf>
    <xf numFmtId="165" fontId="2" fillId="45" borderId="0" applyNumberFormat="0" applyFont="0" applyBorder="0" applyAlignment="0">
      <alignment horizontal="right"/>
    </xf>
    <xf numFmtId="165" fontId="2" fillId="45" borderId="0" applyNumberFormat="0" applyFont="0" applyBorder="0" applyAlignment="0">
      <alignment horizontal="right"/>
    </xf>
    <xf numFmtId="0" fontId="63" fillId="0" borderId="0" applyNumberFormat="0" applyFill="0" applyBorder="0" applyAlignment="0">
      <protection locked="0"/>
    </xf>
    <xf numFmtId="0" fontId="64" fillId="0" borderId="62" applyNumberFormat="0" applyFont="0" applyFill="0" applyAlignment="0" applyProtection="0"/>
    <xf numFmtId="0" fontId="64" fillId="0" borderId="118" applyNumberFormat="0" applyFont="0" applyFill="0" applyAlignment="0" applyProtection="0"/>
    <xf numFmtId="184" fontId="44" fillId="0" borderId="119" applyNumberFormat="0" applyFont="0" applyFill="0" applyAlignment="0" applyProtection="0"/>
    <xf numFmtId="171" fontId="2" fillId="85" borderId="120" applyNumberFormat="0">
      <alignment vertical="center"/>
    </xf>
    <xf numFmtId="188" fontId="2" fillId="42" borderId="120" applyNumberFormat="0">
      <alignment vertical="center"/>
    </xf>
    <xf numFmtId="1" fontId="2" fillId="86" borderId="120" applyNumberFormat="0">
      <alignment vertical="center"/>
    </xf>
    <xf numFmtId="171" fontId="2" fillId="86" borderId="120" applyNumberFormat="0">
      <alignment vertical="center"/>
    </xf>
    <xf numFmtId="171" fontId="2" fillId="45" borderId="120" applyNumberFormat="0">
      <alignment vertical="center"/>
    </xf>
    <xf numFmtId="3" fontId="2" fillId="0" borderId="120" applyNumberFormat="0">
      <alignment vertical="center"/>
    </xf>
    <xf numFmtId="0" fontId="65" fillId="51" borderId="121" applyNumberFormat="0" applyAlignment="0" applyProtection="0"/>
    <xf numFmtId="0" fontId="30" fillId="20" borderId="103" applyNumberFormat="0" applyAlignment="0" applyProtection="0"/>
    <xf numFmtId="0" fontId="66" fillId="87" borderId="121" applyNumberFormat="0" applyAlignment="0" applyProtection="0"/>
    <xf numFmtId="0" fontId="65" fillId="51" borderId="121" applyNumberFormat="0" applyAlignment="0" applyProtection="0"/>
    <xf numFmtId="0" fontId="30" fillId="20" borderId="103" applyNumberFormat="0" applyAlignment="0" applyProtection="0"/>
    <xf numFmtId="0" fontId="30" fillId="20" borderId="103" applyNumberFormat="0" applyAlignment="0" applyProtection="0"/>
    <xf numFmtId="0" fontId="30" fillId="20" borderId="103" applyNumberFormat="0" applyAlignment="0" applyProtection="0"/>
    <xf numFmtId="0" fontId="30" fillId="20" borderId="103" applyNumberFormat="0" applyAlignment="0" applyProtection="0"/>
    <xf numFmtId="0" fontId="30" fillId="20" borderId="103" applyNumberFormat="0" applyAlignment="0" applyProtection="0"/>
    <xf numFmtId="0" fontId="30" fillId="20" borderId="103" applyNumberFormat="0" applyAlignment="0" applyProtection="0"/>
    <xf numFmtId="0" fontId="30" fillId="20" borderId="103" applyNumberFormat="0" applyAlignment="0" applyProtection="0"/>
    <xf numFmtId="0" fontId="30" fillId="20" borderId="103" applyNumberFormat="0" applyAlignment="0" applyProtection="0"/>
    <xf numFmtId="0" fontId="30" fillId="20" borderId="103" applyNumberFormat="0" applyAlignment="0" applyProtection="0"/>
    <xf numFmtId="0" fontId="66" fillId="87" borderId="121" applyNumberFormat="0" applyAlignment="0" applyProtection="0"/>
    <xf numFmtId="0" fontId="30" fillId="20" borderId="103" applyNumberFormat="0" applyAlignment="0" applyProtection="0"/>
    <xf numFmtId="0" fontId="30" fillId="20" borderId="103" applyNumberFormat="0" applyAlignment="0" applyProtection="0"/>
    <xf numFmtId="0" fontId="30" fillId="20" borderId="103" applyNumberFormat="0" applyAlignment="0" applyProtection="0"/>
    <xf numFmtId="0" fontId="30" fillId="20" borderId="103" applyNumberFormat="0" applyAlignment="0" applyProtection="0"/>
    <xf numFmtId="0" fontId="30" fillId="20" borderId="103" applyNumberFormat="0" applyAlignment="0" applyProtection="0"/>
    <xf numFmtId="189" fontId="58" fillId="0" borderId="0" applyFill="0" applyBorder="0" applyAlignment="0"/>
    <xf numFmtId="190" fontId="67" fillId="60" borderId="0"/>
    <xf numFmtId="0" fontId="67" fillId="60" borderId="0"/>
    <xf numFmtId="191" fontId="67" fillId="60" borderId="0"/>
    <xf numFmtId="192" fontId="67" fillId="60" borderId="0"/>
    <xf numFmtId="193" fontId="67" fillId="60" borderId="0"/>
    <xf numFmtId="194" fontId="67" fillId="60" borderId="0"/>
    <xf numFmtId="0" fontId="68" fillId="88" borderId="122" applyNumberFormat="0" applyAlignment="0" applyProtection="0"/>
    <xf numFmtId="0" fontId="32" fillId="21" borderId="106" applyNumberFormat="0" applyAlignment="0" applyProtection="0"/>
    <xf numFmtId="0" fontId="68" fillId="70" borderId="122" applyNumberFormat="0" applyAlignment="0" applyProtection="0"/>
    <xf numFmtId="0" fontId="32" fillId="21" borderId="106" applyNumberFormat="0" applyAlignment="0" applyProtection="0"/>
    <xf numFmtId="0" fontId="68" fillId="88" borderId="122" applyNumberFormat="0" applyAlignment="0" applyProtection="0"/>
    <xf numFmtId="0" fontId="32" fillId="21" borderId="106" applyNumberFormat="0" applyAlignment="0" applyProtection="0"/>
    <xf numFmtId="0" fontId="32" fillId="21" borderId="106" applyNumberFormat="0" applyAlignment="0" applyProtection="0"/>
    <xf numFmtId="0" fontId="32" fillId="21" borderId="106" applyNumberFormat="0" applyAlignment="0" applyProtection="0"/>
    <xf numFmtId="0" fontId="32" fillId="21" borderId="106" applyNumberFormat="0" applyAlignment="0" applyProtection="0"/>
    <xf numFmtId="0" fontId="32" fillId="21" borderId="106" applyNumberFormat="0" applyAlignment="0" applyProtection="0"/>
    <xf numFmtId="0" fontId="32" fillId="21" borderId="106" applyNumberFormat="0" applyAlignment="0" applyProtection="0"/>
    <xf numFmtId="0" fontId="32" fillId="21" borderId="106" applyNumberFormat="0" applyAlignment="0" applyProtection="0"/>
    <xf numFmtId="0" fontId="32" fillId="21" borderId="106" applyNumberFormat="0" applyAlignment="0" applyProtection="0"/>
    <xf numFmtId="0" fontId="32" fillId="21" borderId="106" applyNumberFormat="0" applyAlignment="0" applyProtection="0"/>
    <xf numFmtId="0" fontId="32" fillId="21" borderId="106" applyNumberFormat="0" applyAlignment="0" applyProtection="0"/>
    <xf numFmtId="0" fontId="32" fillId="21" borderId="106" applyNumberFormat="0" applyAlignment="0" applyProtection="0"/>
    <xf numFmtId="0" fontId="32" fillId="21" borderId="106" applyNumberFormat="0" applyAlignment="0" applyProtection="0"/>
    <xf numFmtId="0" fontId="32" fillId="21" borderId="106" applyNumberFormat="0" applyAlignment="0" applyProtection="0"/>
    <xf numFmtId="15" fontId="6" fillId="0" borderId="0" applyFill="0" applyBorder="0" applyProtection="0">
      <alignment horizontal="centerContinuous" wrapText="1"/>
    </xf>
    <xf numFmtId="0" fontId="69" fillId="0" borderId="123">
      <alignment horizontal="center"/>
    </xf>
    <xf numFmtId="165" fontId="56" fillId="0" borderId="0" applyFill="0" applyBorder="0">
      <protection locked="0"/>
    </xf>
    <xf numFmtId="165" fontId="2" fillId="0" borderId="0" applyFont="0" applyFill="0" applyBorder="0" applyAlignment="0" applyProtection="0"/>
    <xf numFmtId="195" fontId="2" fillId="0" borderId="0" applyFill="0" applyBorder="0" applyAlignment="0" applyProtection="0"/>
    <xf numFmtId="0" fontId="7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9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72" fillId="0" borderId="0" applyFont="0" applyFill="0" applyBorder="0" applyAlignment="0" applyProtection="0"/>
    <xf numFmtId="171" fontId="56" fillId="0" borderId="0" applyFill="0" applyBorder="0">
      <protection locked="0"/>
    </xf>
    <xf numFmtId="197" fontId="2" fillId="0" borderId="0" applyFill="0" applyBorder="0"/>
    <xf numFmtId="197" fontId="2" fillId="0" borderId="0" applyFill="0" applyBorder="0"/>
    <xf numFmtId="197" fontId="2" fillId="0" borderId="0" applyFill="0" applyBorder="0"/>
    <xf numFmtId="197" fontId="56" fillId="0" borderId="0" applyFill="0" applyBorder="0">
      <protection locked="0"/>
    </xf>
    <xf numFmtId="198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72" fillId="0" borderId="0" applyFont="0" applyFill="0" applyBorder="0" applyAlignment="0" applyProtection="0"/>
    <xf numFmtId="164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68" fontId="62" fillId="0" borderId="0" applyFont="0" applyFill="0" applyBorder="0" applyAlignment="0" applyProtection="0"/>
    <xf numFmtId="202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03" fontId="73" fillId="0" borderId="0" applyFont="0" applyFill="0" applyBorder="0" applyAlignment="0" applyProtection="0"/>
    <xf numFmtId="204" fontId="2" fillId="0" borderId="0" applyFill="0" applyBorder="0"/>
    <xf numFmtId="204" fontId="2" fillId="0" borderId="0" applyFill="0" applyBorder="0"/>
    <xf numFmtId="204" fontId="2" fillId="0" borderId="0" applyFill="0" applyBorder="0"/>
    <xf numFmtId="204" fontId="2" fillId="0" borderId="0" applyFill="0" applyBorder="0"/>
    <xf numFmtId="204" fontId="2" fillId="0" borderId="0" applyFill="0" applyBorder="0"/>
    <xf numFmtId="204" fontId="2" fillId="0" borderId="0" applyFill="0" applyBorder="0"/>
    <xf numFmtId="0" fontId="72" fillId="0" borderId="0" applyFont="0" applyFill="0" applyBorder="0" applyAlignment="0" applyProtection="0"/>
    <xf numFmtId="201" fontId="2" fillId="0" borderId="0" applyFont="0" applyFill="0" applyBorder="0" applyAlignment="0" applyProtection="0"/>
    <xf numFmtId="204" fontId="2" fillId="0" borderId="0" applyFill="0" applyBorder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204" fontId="2" fillId="0" borderId="0" applyFill="0" applyBorder="0"/>
    <xf numFmtId="204" fontId="2" fillId="0" borderId="0" applyFill="0" applyBorder="0"/>
    <xf numFmtId="204" fontId="2" fillId="0" borderId="0" applyFill="0" applyBorder="0"/>
    <xf numFmtId="204" fontId="2" fillId="0" borderId="0" applyFill="0" applyBorder="0"/>
    <xf numFmtId="204" fontId="2" fillId="0" borderId="0" applyFill="0" applyBorder="0"/>
    <xf numFmtId="204" fontId="2" fillId="0" borderId="0" applyFill="0" applyBorder="0"/>
    <xf numFmtId="15" fontId="56" fillId="0" borderId="0" applyFill="0" applyBorder="0">
      <protection locked="0"/>
    </xf>
    <xf numFmtId="14" fontId="2" fillId="0" borderId="0" applyFont="0" applyFill="0" applyBorder="0" applyAlignment="0" applyProtection="0"/>
    <xf numFmtId="1" fontId="2" fillId="0" borderId="0" applyFill="0" applyBorder="0">
      <alignment horizontal="right"/>
    </xf>
    <xf numFmtId="1" fontId="2" fillId="0" borderId="0" applyFill="0" applyBorder="0">
      <alignment horizontal="right"/>
    </xf>
    <xf numFmtId="1" fontId="2" fillId="0" borderId="0" applyFill="0" applyBorder="0">
      <alignment horizontal="right"/>
    </xf>
    <xf numFmtId="2" fontId="2" fillId="0" borderId="0" applyFill="0" applyBorder="0">
      <alignment horizontal="right"/>
    </xf>
    <xf numFmtId="2" fontId="2" fillId="0" borderId="0" applyFill="0" applyBorder="0">
      <alignment horizontal="right"/>
    </xf>
    <xf numFmtId="2" fontId="2" fillId="0" borderId="0" applyFill="0" applyBorder="0">
      <alignment horizontal="right"/>
    </xf>
    <xf numFmtId="2" fontId="56" fillId="0" borderId="0" applyFill="0" applyBorder="0">
      <protection locked="0"/>
    </xf>
    <xf numFmtId="0" fontId="2" fillId="0" borderId="0" applyFont="0" applyFill="0" applyBorder="0" applyAlignment="0"/>
    <xf numFmtId="169" fontId="2" fillId="0" borderId="0" applyFill="0" applyBorder="0">
      <alignment horizontal="right"/>
    </xf>
    <xf numFmtId="169" fontId="56" fillId="0" borderId="0" applyFill="0" applyBorder="0">
      <protection locked="0"/>
    </xf>
    <xf numFmtId="178" fontId="2" fillId="0" borderId="0" applyFill="0" applyBorder="0">
      <alignment horizontal="right"/>
    </xf>
    <xf numFmtId="178" fontId="2" fillId="0" borderId="0" applyFill="0" applyBorder="0">
      <alignment horizontal="right"/>
    </xf>
    <xf numFmtId="178" fontId="2" fillId="0" borderId="0" applyFill="0" applyBorder="0">
      <alignment horizontal="right"/>
    </xf>
    <xf numFmtId="178" fontId="56" fillId="0" borderId="0" applyFill="0" applyBorder="0">
      <protection locked="0"/>
    </xf>
    <xf numFmtId="0" fontId="2" fillId="0" borderId="0" applyFont="0" applyFill="0" applyBorder="0" applyAlignment="0" applyProtection="0"/>
    <xf numFmtId="186" fontId="2" fillId="0" borderId="0"/>
    <xf numFmtId="0" fontId="74" fillId="0" borderId="124" applyNumberFormat="0" applyBorder="0" applyAlignment="0" applyProtection="0">
      <alignment horizontal="right" vertical="center"/>
    </xf>
    <xf numFmtId="0" fontId="6" fillId="43" borderId="109">
      <alignment horizontal="center" vertical="center" wrapText="1"/>
    </xf>
    <xf numFmtId="38" fontId="75" fillId="0" borderId="125" applyNumberFormat="0" applyFont="0" applyFill="0" applyAlignment="0"/>
    <xf numFmtId="0" fontId="76" fillId="89" borderId="0" applyNumberFormat="0" applyBorder="0" applyAlignment="0" applyProtection="0"/>
    <xf numFmtId="0" fontId="76" fillId="90" borderId="0" applyNumberFormat="0" applyBorder="0" applyAlignment="0" applyProtection="0"/>
    <xf numFmtId="0" fontId="76" fillId="91" borderId="0" applyNumberFormat="0" applyBorder="0" applyAlignment="0" applyProtection="0"/>
    <xf numFmtId="180" fontId="45" fillId="0" borderId="0" applyFont="0" applyFill="0" applyBorder="0" applyAlignment="0" applyProtection="0"/>
    <xf numFmtId="0" fontId="2" fillId="63" borderId="126" applyNumberFormat="0">
      <alignment vertical="center"/>
    </xf>
    <xf numFmtId="205" fontId="54" fillId="0" borderId="0"/>
    <xf numFmtId="0" fontId="77" fillId="0" borderId="0" applyNumberFormat="0" applyFill="0" applyBorder="0" applyAlignment="0" applyProtection="0"/>
    <xf numFmtId="206" fontId="78" fillId="0" borderId="0"/>
    <xf numFmtId="0" fontId="2" fillId="45" borderId="127" applyNumberFormat="0">
      <alignment vertical="center"/>
    </xf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84" fontId="79" fillId="0" borderId="0" applyNumberFormat="0" applyFill="0" applyBorder="0" applyAlignment="0" applyProtection="0"/>
    <xf numFmtId="0" fontId="80" fillId="0" borderId="128" applyProtection="0">
      <alignment horizontal="center"/>
    </xf>
    <xf numFmtId="0" fontId="81" fillId="0" borderId="0"/>
    <xf numFmtId="0" fontId="82" fillId="0" borderId="0"/>
    <xf numFmtId="0" fontId="83" fillId="92" borderId="0" applyNumberFormat="0" applyBorder="0" applyAlignment="0" applyProtection="0"/>
    <xf numFmtId="0" fontId="25" fillId="16" borderId="0" applyNumberFormat="0" applyBorder="0" applyAlignment="0" applyProtection="0"/>
    <xf numFmtId="0" fontId="83" fillId="73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38" fontId="44" fillId="45" borderId="0" applyNumberFormat="0" applyBorder="0" applyAlignment="0" applyProtection="0"/>
    <xf numFmtId="0" fontId="84" fillId="45" borderId="129" applyNumberFormat="0">
      <alignment vertical="center"/>
    </xf>
    <xf numFmtId="0" fontId="85" fillId="0" borderId="0"/>
    <xf numFmtId="0" fontId="6" fillId="0" borderId="0"/>
    <xf numFmtId="0" fontId="86" fillId="0" borderId="0" applyNumberFormat="0">
      <alignment horizontal="center"/>
    </xf>
    <xf numFmtId="0" fontId="87" fillId="0" borderId="0" applyAlignment="0" applyProtection="0"/>
    <xf numFmtId="0" fontId="88" fillId="0" borderId="0" applyAlignment="0" applyProtection="0"/>
    <xf numFmtId="0" fontId="89" fillId="0" borderId="0" applyAlignment="0" applyProtection="0"/>
    <xf numFmtId="0" fontId="90" fillId="0" borderId="128">
      <alignment horizontal="left"/>
    </xf>
    <xf numFmtId="0" fontId="91" fillId="0" borderId="0">
      <alignment horizontal="right"/>
    </xf>
    <xf numFmtId="37" fontId="92" fillId="0" borderId="0">
      <alignment horizontal="right"/>
    </xf>
    <xf numFmtId="0" fontId="93" fillId="0" borderId="0">
      <alignment horizontal="left"/>
    </xf>
    <xf numFmtId="37" fontId="94" fillId="0" borderId="0">
      <alignment horizontal="right"/>
    </xf>
    <xf numFmtId="0" fontId="95" fillId="0" borderId="0" applyFill="0" applyBorder="0" applyProtection="0">
      <alignment horizontal="right"/>
    </xf>
    <xf numFmtId="0" fontId="7" fillId="0" borderId="3" applyNumberFormat="0" applyAlignment="0" applyProtection="0">
      <alignment horizontal="left" vertical="center"/>
    </xf>
    <xf numFmtId="0" fontId="7" fillId="0" borderId="110">
      <alignment horizontal="left" vertical="center"/>
    </xf>
    <xf numFmtId="0" fontId="96" fillId="93" borderId="0"/>
    <xf numFmtId="0" fontId="22" fillId="0" borderId="100" applyNumberFormat="0" applyFill="0" applyAlignment="0" applyProtection="0"/>
    <xf numFmtId="0" fontId="22" fillId="0" borderId="100" applyNumberFormat="0" applyFill="0" applyAlignment="0" applyProtection="0"/>
    <xf numFmtId="0" fontId="6" fillId="0" borderId="0" applyFill="0" applyBorder="0">
      <alignment vertical="center"/>
    </xf>
    <xf numFmtId="0" fontId="22" fillId="0" borderId="100" applyNumberFormat="0" applyFill="0" applyAlignment="0" applyProtection="0"/>
    <xf numFmtId="0" fontId="22" fillId="0" borderId="100" applyNumberFormat="0" applyFill="0" applyAlignment="0" applyProtection="0"/>
    <xf numFmtId="0" fontId="97" fillId="0" borderId="130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131" applyNumberFormat="0" applyFill="0" applyAlignment="0" applyProtection="0"/>
    <xf numFmtId="0" fontId="97" fillId="0" borderId="130" applyNumberFormat="0" applyFill="0" applyAlignment="0" applyProtection="0"/>
    <xf numFmtId="0" fontId="97" fillId="0" borderId="130" applyNumberFormat="0" applyFill="0" applyAlignment="0" applyProtection="0"/>
    <xf numFmtId="0" fontId="97" fillId="0" borderId="130" applyNumberFormat="0" applyFill="0" applyAlignment="0" applyProtection="0"/>
    <xf numFmtId="0" fontId="22" fillId="0" borderId="100" applyNumberFormat="0" applyFill="0" applyAlignment="0" applyProtection="0"/>
    <xf numFmtId="0" fontId="22" fillId="0" borderId="100" applyNumberFormat="0" applyFill="0" applyAlignment="0" applyProtection="0"/>
    <xf numFmtId="0" fontId="22" fillId="0" borderId="100" applyNumberFormat="0" applyFill="0" applyAlignment="0" applyProtection="0"/>
    <xf numFmtId="0" fontId="22" fillId="0" borderId="100" applyNumberFormat="0" applyFill="0" applyAlignment="0" applyProtection="0"/>
    <xf numFmtId="0" fontId="22" fillId="0" borderId="100" applyNumberFormat="0" applyFill="0" applyAlignment="0" applyProtection="0"/>
    <xf numFmtId="0" fontId="22" fillId="0" borderId="100" applyNumberFormat="0" applyFill="0" applyAlignment="0" applyProtection="0"/>
    <xf numFmtId="0" fontId="22" fillId="0" borderId="100" applyNumberFormat="0" applyFill="0" applyAlignment="0" applyProtection="0"/>
    <xf numFmtId="0" fontId="6" fillId="0" borderId="0" applyFill="0" applyBorder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2" fillId="0" borderId="100" applyNumberFormat="0" applyFill="0" applyAlignment="0" applyProtection="0"/>
    <xf numFmtId="0" fontId="98" fillId="0" borderId="0" applyNumberFormat="0" applyFill="0" applyBorder="0" applyAlignment="0" applyProtection="0"/>
    <xf numFmtId="0" fontId="22" fillId="0" borderId="100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2" fillId="0" borderId="100" applyNumberFormat="0" applyFill="0" applyAlignment="0" applyProtection="0"/>
    <xf numFmtId="0" fontId="22" fillId="0" borderId="100" applyNumberFormat="0" applyFill="0" applyAlignment="0" applyProtection="0"/>
    <xf numFmtId="208" fontId="99" fillId="94" borderId="0"/>
    <xf numFmtId="0" fontId="23" fillId="0" borderId="101" applyNumberFormat="0" applyFill="0" applyAlignment="0" applyProtection="0"/>
    <xf numFmtId="0" fontId="23" fillId="0" borderId="101" applyNumberFormat="0" applyFill="0" applyAlignment="0" applyProtection="0"/>
    <xf numFmtId="0" fontId="53" fillId="0" borderId="0" applyFill="0" applyBorder="0">
      <alignment vertical="center"/>
    </xf>
    <xf numFmtId="0" fontId="23" fillId="0" borderId="101" applyNumberFormat="0" applyFill="0" applyAlignment="0" applyProtection="0"/>
    <xf numFmtId="0" fontId="23" fillId="0" borderId="101" applyNumberFormat="0" applyFill="0" applyAlignment="0" applyProtection="0"/>
    <xf numFmtId="0" fontId="100" fillId="0" borderId="132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133" applyNumberFormat="0" applyFill="0" applyAlignment="0" applyProtection="0"/>
    <xf numFmtId="0" fontId="100" fillId="0" borderId="132" applyNumberFormat="0" applyFill="0" applyAlignment="0" applyProtection="0"/>
    <xf numFmtId="0" fontId="100" fillId="0" borderId="132" applyNumberFormat="0" applyFill="0" applyAlignment="0" applyProtection="0"/>
    <xf numFmtId="0" fontId="100" fillId="0" borderId="132" applyNumberFormat="0" applyFill="0" applyAlignment="0" applyProtection="0"/>
    <xf numFmtId="0" fontId="23" fillId="0" borderId="101" applyNumberFormat="0" applyFill="0" applyAlignment="0" applyProtection="0"/>
    <xf numFmtId="0" fontId="23" fillId="0" borderId="101" applyNumberFormat="0" applyFill="0" applyAlignment="0" applyProtection="0"/>
    <xf numFmtId="0" fontId="23" fillId="0" borderId="101" applyNumberFormat="0" applyFill="0" applyAlignment="0" applyProtection="0"/>
    <xf numFmtId="0" fontId="23" fillId="0" borderId="101" applyNumberFormat="0" applyFill="0" applyAlignment="0" applyProtection="0"/>
    <xf numFmtId="0" fontId="23" fillId="0" borderId="101" applyNumberFormat="0" applyFill="0" applyAlignment="0" applyProtection="0"/>
    <xf numFmtId="0" fontId="23" fillId="0" borderId="101" applyNumberFormat="0" applyFill="0" applyAlignment="0" applyProtection="0"/>
    <xf numFmtId="0" fontId="23" fillId="0" borderId="101" applyNumberFormat="0" applyFill="0" applyAlignment="0" applyProtection="0"/>
    <xf numFmtId="0" fontId="53" fillId="0" borderId="0" applyFill="0" applyBorder="0">
      <alignment vertical="center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101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3" fillId="0" borderId="101" applyNumberFormat="0" applyFill="0" applyAlignment="0" applyProtection="0"/>
    <xf numFmtId="0" fontId="24" fillId="0" borderId="102" applyNumberFormat="0" applyFill="0" applyAlignment="0" applyProtection="0"/>
    <xf numFmtId="0" fontId="24" fillId="0" borderId="102" applyNumberFormat="0" applyFill="0" applyAlignment="0" applyProtection="0"/>
    <xf numFmtId="0" fontId="102" fillId="0" borderId="134" applyNumberFormat="0" applyFill="0" applyAlignment="0" applyProtection="0"/>
    <xf numFmtId="0" fontId="24" fillId="0" borderId="102" applyNumberFormat="0" applyFill="0" applyAlignment="0" applyProtection="0"/>
    <xf numFmtId="0" fontId="24" fillId="0" borderId="102" applyNumberFormat="0" applyFill="0" applyAlignment="0" applyProtection="0"/>
    <xf numFmtId="0" fontId="102" fillId="0" borderId="135" applyNumberFormat="0" applyFill="0" applyAlignment="0" applyProtection="0"/>
    <xf numFmtId="171" fontId="103" fillId="0" borderId="0" applyFill="0" applyBorder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69" fillId="0" borderId="0" applyFill="0" applyBorder="0">
      <alignment vertical="center"/>
    </xf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102" fillId="0" borderId="134" applyNumberFormat="0" applyFill="0" applyAlignment="0" applyProtection="0"/>
    <xf numFmtId="0" fontId="24" fillId="0" borderId="102" applyNumberFormat="0" applyFill="0" applyAlignment="0" applyProtection="0"/>
    <xf numFmtId="0" fontId="24" fillId="0" borderId="102" applyNumberFormat="0" applyFill="0" applyAlignment="0" applyProtection="0"/>
    <xf numFmtId="0" fontId="69" fillId="0" borderId="0" applyFill="0" applyBorder="0">
      <alignment vertical="center"/>
    </xf>
    <xf numFmtId="171" fontId="103" fillId="0" borderId="0" applyFill="0" applyBorder="0"/>
    <xf numFmtId="171" fontId="103" fillId="0" borderId="0" applyFill="0" applyBorder="0"/>
    <xf numFmtId="0" fontId="24" fillId="0" borderId="102" applyNumberFormat="0" applyFill="0" applyAlignment="0" applyProtection="0"/>
    <xf numFmtId="171" fontId="103" fillId="0" borderId="0" applyFill="0" applyBorder="0"/>
    <xf numFmtId="0" fontId="24" fillId="0" borderId="102" applyNumberFormat="0" applyFill="0" applyAlignment="0" applyProtection="0"/>
    <xf numFmtId="171" fontId="103" fillId="0" borderId="0" applyFill="0" applyBorder="0"/>
    <xf numFmtId="171" fontId="103" fillId="0" borderId="0" applyFill="0" applyBorder="0"/>
    <xf numFmtId="171" fontId="103" fillId="0" borderId="0" applyFill="0" applyBorder="0"/>
    <xf numFmtId="0" fontId="24" fillId="0" borderId="102" applyNumberFormat="0" applyFill="0" applyAlignment="0" applyProtection="0"/>
    <xf numFmtId="0" fontId="24" fillId="0" borderId="102" applyNumberFormat="0" applyFill="0" applyAlignment="0" applyProtection="0"/>
    <xf numFmtId="171" fontId="2" fillId="0" borderId="0" applyFill="0" applyBorder="0"/>
    <xf numFmtId="171" fontId="2" fillId="0" borderId="0" applyFill="0" applyBorder="0"/>
    <xf numFmtId="171" fontId="2" fillId="0" borderId="0" applyFill="0" applyBorder="0"/>
    <xf numFmtId="171" fontId="2" fillId="0" borderId="0" applyFill="0" applyBorder="0"/>
    <xf numFmtId="171" fontId="2" fillId="0" borderId="0" applyFill="0" applyBorder="0"/>
    <xf numFmtId="171" fontId="2" fillId="0" borderId="0" applyFill="0" applyBorder="0"/>
    <xf numFmtId="171" fontId="2" fillId="0" borderId="0" applyFill="0" applyBorder="0"/>
    <xf numFmtId="171" fontId="2" fillId="0" borderId="0" applyFill="0" applyBorder="0"/>
    <xf numFmtId="171" fontId="2" fillId="0" borderId="0" applyFill="0" applyBorder="0"/>
    <xf numFmtId="171" fontId="2" fillId="0" borderId="0" applyFill="0" applyBorder="0"/>
    <xf numFmtId="0" fontId="44" fillId="0" borderId="0" applyFill="0" applyBorder="0">
      <alignment vertical="center"/>
    </xf>
    <xf numFmtId="0" fontId="10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1" fontId="2" fillId="0" borderId="0" applyFill="0" applyBorder="0"/>
    <xf numFmtId="171" fontId="2" fillId="0" borderId="0" applyFill="0" applyBorder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" fillId="0" borderId="0" applyFill="0" applyBorder="0"/>
    <xf numFmtId="0" fontId="44" fillId="0" borderId="0" applyFill="0" applyBorder="0">
      <alignment vertical="center"/>
    </xf>
    <xf numFmtId="171" fontId="2" fillId="0" borderId="0" applyFill="0" applyBorder="0"/>
    <xf numFmtId="171" fontId="2" fillId="0" borderId="0" applyFill="0" applyBorder="0"/>
    <xf numFmtId="0" fontId="24" fillId="0" borderId="0" applyNumberFormat="0" applyFill="0" applyBorder="0" applyAlignment="0" applyProtection="0"/>
    <xf numFmtId="171" fontId="2" fillId="0" borderId="0" applyFill="0" applyBorder="0"/>
    <xf numFmtId="0" fontId="24" fillId="0" borderId="0" applyNumberFormat="0" applyFill="0" applyBorder="0" applyAlignment="0" applyProtection="0"/>
    <xf numFmtId="171" fontId="2" fillId="0" borderId="0" applyFill="0" applyBorder="0"/>
    <xf numFmtId="171" fontId="2" fillId="0" borderId="0" applyFill="0" applyBorder="0"/>
    <xf numFmtId="171" fontId="2" fillId="0" borderId="0" applyFill="0" applyBorder="0"/>
    <xf numFmtId="171" fontId="2" fillId="0" borderId="0" applyFill="0" applyBorder="0"/>
    <xf numFmtId="171" fontId="2" fillId="0" borderId="0" applyFill="0" applyBorder="0"/>
    <xf numFmtId="171" fontId="2" fillId="0" borderId="0" applyFill="0" applyBorder="0"/>
    <xf numFmtId="171" fontId="2" fillId="0" borderId="0" applyFill="0" applyBorder="0"/>
    <xf numFmtId="185" fontId="104" fillId="0" borderId="0"/>
    <xf numFmtId="0" fontId="105" fillId="0" borderId="0" applyNumberFormat="0" applyBorder="0" applyAlignment="0" applyProtection="0"/>
    <xf numFmtId="184" fontId="95" fillId="0" borderId="0" applyNumberFormat="0" applyFill="0" applyBorder="0" applyAlignment="0" applyProtection="0"/>
    <xf numFmtId="0" fontId="106" fillId="94" borderId="0">
      <alignment horizontal="center"/>
    </xf>
    <xf numFmtId="209" fontId="2" fillId="0" borderId="0" applyFont="0" applyFill="0" applyBorder="0" applyAlignment="0" applyProtection="0"/>
    <xf numFmtId="179" fontId="56" fillId="95" borderId="0">
      <alignment horizontal="center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Fill="0" applyBorder="0">
      <alignment horizontal="center" vertical="center"/>
      <protection locked="0"/>
    </xf>
    <xf numFmtId="0" fontId="116" fillId="0" borderId="0" applyFill="0" applyBorder="0">
      <alignment horizontal="left" vertical="center"/>
      <protection locked="0"/>
    </xf>
    <xf numFmtId="210" fontId="2" fillId="42" borderId="0" applyFont="0" applyBorder="0">
      <alignment horizontal="right"/>
    </xf>
    <xf numFmtId="185" fontId="2" fillId="42" borderId="0" applyFont="0" applyBorder="0" applyAlignment="0"/>
    <xf numFmtId="210" fontId="2" fillId="42" borderId="0" applyFont="0" applyBorder="0">
      <alignment horizontal="right"/>
    </xf>
    <xf numFmtId="211" fontId="2" fillId="0" borderId="0" applyFont="0" applyFill="0" applyBorder="0" applyAlignment="0" applyProtection="0"/>
    <xf numFmtId="212" fontId="49" fillId="0" borderId="136">
      <alignment horizontal="right" vertical="center"/>
    </xf>
    <xf numFmtId="213" fontId="117" fillId="96" borderId="0"/>
    <xf numFmtId="214" fontId="117" fillId="96" borderId="0">
      <alignment vertical="top"/>
    </xf>
    <xf numFmtId="15" fontId="117" fillId="96" borderId="0" applyBorder="0" applyProtection="0">
      <alignment vertical="top"/>
    </xf>
    <xf numFmtId="215" fontId="117" fillId="96" borderId="0">
      <alignment vertical="top"/>
    </xf>
    <xf numFmtId="216" fontId="49" fillId="62" borderId="109" applyNumberFormat="0" applyAlignment="0" applyProtection="0"/>
    <xf numFmtId="10" fontId="44" fillId="42" borderId="109" applyNumberFormat="0" applyBorder="0" applyAlignment="0" applyProtection="0"/>
    <xf numFmtId="171" fontId="72" fillId="62" borderId="137" applyNumberFormat="0">
      <alignment vertical="center"/>
      <protection locked="0"/>
    </xf>
    <xf numFmtId="0" fontId="118" fillId="48" borderId="121" applyNumberFormat="0" applyAlignment="0" applyProtection="0"/>
    <xf numFmtId="0" fontId="28" fillId="19" borderId="103" applyNumberFormat="0" applyAlignment="0" applyProtection="0"/>
    <xf numFmtId="0" fontId="119" fillId="78" borderId="121" applyNumberFormat="0" applyAlignment="0" applyProtection="0"/>
    <xf numFmtId="0" fontId="118" fillId="48" borderId="121" applyNumberFormat="0" applyAlignment="0" applyProtection="0"/>
    <xf numFmtId="0" fontId="28" fillId="19" borderId="103" applyNumberFormat="0" applyAlignment="0" applyProtection="0"/>
    <xf numFmtId="0" fontId="28" fillId="19" borderId="103" applyNumberFormat="0" applyAlignment="0" applyProtection="0"/>
    <xf numFmtId="0" fontId="28" fillId="19" borderId="103" applyNumberFormat="0" applyAlignment="0" applyProtection="0"/>
    <xf numFmtId="0" fontId="28" fillId="19" borderId="103" applyNumberFormat="0" applyAlignment="0" applyProtection="0"/>
    <xf numFmtId="0" fontId="28" fillId="19" borderId="103" applyNumberFormat="0" applyAlignment="0" applyProtection="0"/>
    <xf numFmtId="0" fontId="28" fillId="19" borderId="103" applyNumberFormat="0" applyAlignment="0" applyProtection="0"/>
    <xf numFmtId="0" fontId="28" fillId="19" borderId="103" applyNumberFormat="0" applyAlignment="0" applyProtection="0"/>
    <xf numFmtId="0" fontId="28" fillId="19" borderId="103" applyNumberFormat="0" applyAlignment="0" applyProtection="0"/>
    <xf numFmtId="0" fontId="28" fillId="19" borderId="103" applyNumberFormat="0" applyAlignment="0" applyProtection="0"/>
    <xf numFmtId="0" fontId="119" fillId="78" borderId="121" applyNumberFormat="0" applyAlignment="0" applyProtection="0"/>
    <xf numFmtId="0" fontId="28" fillId="19" borderId="103" applyNumberFormat="0" applyAlignment="0" applyProtection="0"/>
    <xf numFmtId="0" fontId="28" fillId="19" borderId="103" applyNumberFormat="0" applyAlignment="0" applyProtection="0"/>
    <xf numFmtId="0" fontId="28" fillId="19" borderId="103" applyNumberFormat="0" applyAlignment="0" applyProtection="0"/>
    <xf numFmtId="0" fontId="28" fillId="19" borderId="103" applyNumberFormat="0" applyAlignment="0" applyProtection="0"/>
    <xf numFmtId="0" fontId="28" fillId="19" borderId="103" applyNumberFormat="0" applyAlignment="0" applyProtection="0"/>
    <xf numFmtId="165" fontId="2" fillId="85" borderId="0" applyFont="0" applyBorder="0" applyAlignment="0">
      <alignment horizontal="right"/>
      <protection locked="0"/>
    </xf>
    <xf numFmtId="165" fontId="2" fillId="85" borderId="0" applyFont="0" applyBorder="0" applyAlignment="0">
      <alignment horizontal="right"/>
      <protection locked="0"/>
    </xf>
    <xf numFmtId="165" fontId="2" fillId="85" borderId="0" applyFont="0" applyBorder="0" applyAlignment="0">
      <alignment horizontal="right"/>
      <protection locked="0"/>
    </xf>
    <xf numFmtId="165" fontId="2" fillId="85" borderId="0" applyFont="0" applyBorder="0" applyAlignment="0">
      <alignment horizontal="right"/>
      <protection locked="0"/>
    </xf>
    <xf numFmtId="165" fontId="2" fillId="85" borderId="0" applyFont="0" applyBorder="0" applyAlignment="0">
      <alignment horizontal="right"/>
      <protection locked="0"/>
    </xf>
    <xf numFmtId="10" fontId="2" fillId="81" borderId="0" applyFont="0" applyBorder="0">
      <alignment horizontal="right"/>
      <protection locked="0"/>
    </xf>
    <xf numFmtId="165" fontId="2" fillId="81" borderId="0" applyFont="0" applyBorder="0" applyAlignment="0">
      <alignment horizontal="right"/>
      <protection locked="0"/>
    </xf>
    <xf numFmtId="3" fontId="2" fillId="97" borderId="0" applyFont="0" applyBorder="0">
      <protection locked="0"/>
    </xf>
    <xf numFmtId="185" fontId="53" fillId="97" borderId="0" applyBorder="0" applyAlignment="0">
      <protection locked="0"/>
    </xf>
    <xf numFmtId="217" fontId="2" fillId="60" borderId="0" applyFont="0" applyBorder="0">
      <alignment horizontal="right"/>
      <protection locked="0"/>
    </xf>
    <xf numFmtId="217" fontId="2" fillId="60" borderId="0" applyFont="0" applyBorder="0">
      <alignment horizontal="right"/>
      <protection locked="0"/>
    </xf>
    <xf numFmtId="217" fontId="2" fillId="60" borderId="0" applyFont="0" applyBorder="0">
      <alignment horizontal="right"/>
      <protection locked="0"/>
    </xf>
    <xf numFmtId="165" fontId="2" fillId="42" borderId="0" applyFont="0" applyBorder="0">
      <alignment horizontal="right"/>
      <protection locked="0"/>
    </xf>
    <xf numFmtId="165" fontId="2" fillId="42" borderId="0" applyFont="0" applyBorder="0">
      <alignment horizontal="right"/>
      <protection locked="0"/>
    </xf>
    <xf numFmtId="165" fontId="2" fillId="42" borderId="0" applyFont="0" applyBorder="0">
      <alignment horizontal="right"/>
      <protection locked="0"/>
    </xf>
    <xf numFmtId="173" fontId="1" fillId="41" borderId="111">
      <protection locked="0"/>
    </xf>
    <xf numFmtId="49" fontId="1" fillId="41" borderId="111" applyFont="0" applyAlignment="0">
      <alignment horizontal="left" vertical="center" wrapText="1"/>
      <protection locked="0"/>
    </xf>
    <xf numFmtId="0" fontId="44" fillId="81" borderId="109" applyNumberFormat="0" applyAlignment="0">
      <protection locked="0"/>
    </xf>
    <xf numFmtId="0" fontId="44" fillId="62" borderId="138" applyNumberFormat="0" applyAlignment="0">
      <protection locked="0"/>
    </xf>
    <xf numFmtId="185" fontId="120" fillId="94" borderId="0" applyBorder="0" applyAlignment="0"/>
    <xf numFmtId="38" fontId="121" fillId="0" borderId="0"/>
    <xf numFmtId="38" fontId="122" fillId="0" borderId="0"/>
    <xf numFmtId="38" fontId="123" fillId="0" borderId="0"/>
    <xf numFmtId="38" fontId="124" fillId="0" borderId="0"/>
    <xf numFmtId="0" fontId="125" fillId="0" borderId="0"/>
    <xf numFmtId="0" fontId="125" fillId="0" borderId="0"/>
    <xf numFmtId="0" fontId="44" fillId="45" borderId="0"/>
    <xf numFmtId="0" fontId="126" fillId="0" borderId="139" applyNumberFormat="0" applyFill="0" applyAlignment="0" applyProtection="0"/>
    <xf numFmtId="0" fontId="31" fillId="0" borderId="105" applyNumberFormat="0" applyFill="0" applyAlignment="0" applyProtection="0"/>
    <xf numFmtId="0" fontId="127" fillId="0" borderId="140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210" fontId="54" fillId="45" borderId="71" applyFont="0" applyBorder="0" applyAlignment="0"/>
    <xf numFmtId="185" fontId="53" fillId="45" borderId="0" applyFont="0" applyBorder="0" applyAlignment="0"/>
    <xf numFmtId="218" fontId="56" fillId="0" borderId="0" applyNumberFormat="0" applyFill="0" applyBorder="0" applyAlignment="0">
      <protection locked="0"/>
    </xf>
    <xf numFmtId="183" fontId="128" fillId="0" borderId="0"/>
    <xf numFmtId="0" fontId="7" fillId="0" borderId="0" applyFill="0" applyBorder="0">
      <alignment horizontal="left" vertical="center"/>
    </xf>
    <xf numFmtId="219" fontId="129" fillId="0" borderId="0" applyFont="0" applyFill="0" applyBorder="0" applyProtection="0">
      <alignment horizontal="right"/>
    </xf>
    <xf numFmtId="0" fontId="72" fillId="85" borderId="141" applyNumberFormat="0" applyFont="0" applyFill="0" applyAlignment="0" applyProtection="0">
      <alignment vertical="center"/>
      <protection locked="0"/>
    </xf>
    <xf numFmtId="0" fontId="79" fillId="0" borderId="0" applyNumberFormat="0" applyBorder="0">
      <alignment horizontal="left" vertical="top"/>
    </xf>
    <xf numFmtId="0" fontId="130" fillId="53" borderId="0" applyNumberFormat="0" applyBorder="0" applyAlignment="0" applyProtection="0"/>
    <xf numFmtId="0" fontId="27" fillId="18" borderId="0" applyNumberFormat="0" applyBorder="0" applyAlignment="0" applyProtection="0"/>
    <xf numFmtId="0" fontId="130" fillId="7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31" fillId="0" borderId="0"/>
    <xf numFmtId="173" fontId="1" fillId="43" borderId="111"/>
    <xf numFmtId="220" fontId="13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ont="0" applyFill="0" applyBorder="0" applyAlignment="0" applyProtection="0"/>
    <xf numFmtId="0" fontId="1" fillId="0" borderId="0"/>
    <xf numFmtId="0" fontId="2" fillId="95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221" fontId="125" fillId="0" borderId="0"/>
    <xf numFmtId="221" fontId="125" fillId="0" borderId="0"/>
    <xf numFmtId="221" fontId="125" fillId="0" borderId="0"/>
    <xf numFmtId="221" fontId="125" fillId="0" borderId="0"/>
    <xf numFmtId="221" fontId="125" fillId="0" borderId="0"/>
    <xf numFmtId="221" fontId="125" fillId="0" borderId="0"/>
    <xf numFmtId="168" fontId="125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8" fontId="125" fillId="0" borderId="0"/>
    <xf numFmtId="168" fontId="125" fillId="0" borderId="0"/>
    <xf numFmtId="168" fontId="125" fillId="0" borderId="0"/>
    <xf numFmtId="168" fontId="125" fillId="0" borderId="0"/>
    <xf numFmtId="168" fontId="125" fillId="0" borderId="0"/>
    <xf numFmtId="168" fontId="125" fillId="0" borderId="0"/>
    <xf numFmtId="168" fontId="125" fillId="0" borderId="0"/>
    <xf numFmtId="168" fontId="125" fillId="0" borderId="0"/>
    <xf numFmtId="0" fontId="1" fillId="0" borderId="0"/>
    <xf numFmtId="168" fontId="125" fillId="0" borderId="0"/>
    <xf numFmtId="168" fontId="125" fillId="0" borderId="0"/>
    <xf numFmtId="168" fontId="125" fillId="0" borderId="0"/>
    <xf numFmtId="168" fontId="125" fillId="0" borderId="0"/>
    <xf numFmtId="0" fontId="2" fillId="0" borderId="0"/>
    <xf numFmtId="0" fontId="2" fillId="95" borderId="0"/>
    <xf numFmtId="0" fontId="2" fillId="0" borderId="0"/>
    <xf numFmtId="0" fontId="2" fillId="0" borderId="0"/>
    <xf numFmtId="0" fontId="2" fillId="95" borderId="0"/>
    <xf numFmtId="0" fontId="44" fillId="0" borderId="0"/>
    <xf numFmtId="0" fontId="44" fillId="0" borderId="0"/>
    <xf numFmtId="0" fontId="44" fillId="0" borderId="0"/>
    <xf numFmtId="167" fontId="1" fillId="0" borderId="0" applyFont="0" applyFill="0" applyBorder="0" applyAlignment="0" applyProtection="0"/>
    <xf numFmtId="221" fontId="125" fillId="0" borderId="0"/>
    <xf numFmtId="221" fontId="125" fillId="0" borderId="0"/>
    <xf numFmtId="221" fontId="125" fillId="0" borderId="0"/>
    <xf numFmtId="221" fontId="125" fillId="0" borderId="0"/>
    <xf numFmtId="221" fontId="125" fillId="0" borderId="0"/>
    <xf numFmtId="221" fontId="125" fillId="0" borderId="0"/>
    <xf numFmtId="221" fontId="1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34" fillId="0" borderId="0"/>
    <xf numFmtId="0" fontId="134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 applyFill="0" applyBorder="0">
      <protection locked="0"/>
    </xf>
    <xf numFmtId="178" fontId="129" fillId="0" borderId="0" applyBorder="0"/>
    <xf numFmtId="1" fontId="129" fillId="0" borderId="0" applyBorder="0"/>
    <xf numFmtId="168" fontId="129" fillId="0" borderId="70" applyBorder="0"/>
    <xf numFmtId="0" fontId="2" fillId="50" borderId="115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2" fillId="68" borderId="115" applyNumberFormat="0" applyFont="0" applyAlignment="0" applyProtection="0"/>
    <xf numFmtId="0" fontId="2" fillId="50" borderId="115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2" fillId="50" borderId="115" applyNumberFormat="0" applyFont="0" applyAlignment="0" applyProtection="0"/>
    <xf numFmtId="0" fontId="2" fillId="50" borderId="115" applyNumberFormat="0" applyFont="0" applyAlignment="0" applyProtection="0"/>
    <xf numFmtId="0" fontId="1" fillId="22" borderId="107" applyNumberFormat="0" applyFont="0" applyAlignment="0" applyProtection="0"/>
    <xf numFmtId="0" fontId="2" fillId="50" borderId="115" applyNumberFormat="0" applyFont="0" applyAlignment="0" applyProtection="0"/>
    <xf numFmtId="0" fontId="2" fillId="50" borderId="115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0" fontId="1" fillId="22" borderId="107" applyNumberFormat="0" applyFont="0" applyAlignment="0" applyProtection="0"/>
    <xf numFmtId="14" fontId="44" fillId="0" borderId="0" applyFont="0" applyFill="0" applyBorder="0" applyAlignment="0" applyProtection="0"/>
    <xf numFmtId="0" fontId="135" fillId="51" borderId="127" applyNumberFormat="0" applyAlignment="0" applyProtection="0"/>
    <xf numFmtId="0" fontId="29" fillId="20" borderId="104" applyNumberFormat="0" applyAlignment="0" applyProtection="0"/>
    <xf numFmtId="0" fontId="135" fillId="87" borderId="127" applyNumberFormat="0" applyAlignment="0" applyProtection="0"/>
    <xf numFmtId="0" fontId="135" fillId="51" borderId="127" applyNumberFormat="0" applyAlignment="0" applyProtection="0"/>
    <xf numFmtId="0" fontId="29" fillId="20" borderId="104" applyNumberFormat="0" applyAlignment="0" applyProtection="0"/>
    <xf numFmtId="0" fontId="29" fillId="20" borderId="104" applyNumberFormat="0" applyAlignment="0" applyProtection="0"/>
    <xf numFmtId="0" fontId="29" fillId="20" borderId="104" applyNumberFormat="0" applyAlignment="0" applyProtection="0"/>
    <xf numFmtId="0" fontId="29" fillId="20" borderId="104" applyNumberFormat="0" applyAlignment="0" applyProtection="0"/>
    <xf numFmtId="0" fontId="29" fillId="20" borderId="104" applyNumberFormat="0" applyAlignment="0" applyProtection="0"/>
    <xf numFmtId="0" fontId="29" fillId="20" borderId="104" applyNumberFormat="0" applyAlignment="0" applyProtection="0"/>
    <xf numFmtId="0" fontId="29" fillId="20" borderId="104" applyNumberFormat="0" applyAlignment="0" applyProtection="0"/>
    <xf numFmtId="0" fontId="29" fillId="20" borderId="104" applyNumberFormat="0" applyAlignment="0" applyProtection="0"/>
    <xf numFmtId="0" fontId="29" fillId="20" borderId="104" applyNumberFormat="0" applyAlignment="0" applyProtection="0"/>
    <xf numFmtId="0" fontId="29" fillId="20" borderId="104" applyNumberFormat="0" applyAlignment="0" applyProtection="0"/>
    <xf numFmtId="0" fontId="29" fillId="20" borderId="104" applyNumberFormat="0" applyAlignment="0" applyProtection="0"/>
    <xf numFmtId="0" fontId="29" fillId="20" borderId="104" applyNumberFormat="0" applyAlignment="0" applyProtection="0"/>
    <xf numFmtId="0" fontId="29" fillId="20" borderId="104" applyNumberFormat="0" applyAlignment="0" applyProtection="0"/>
    <xf numFmtId="0" fontId="136" fillId="0" borderId="0" applyFill="0" applyBorder="0" applyProtection="0">
      <alignment horizontal="left"/>
    </xf>
    <xf numFmtId="0" fontId="137" fillId="0" borderId="0" applyFill="0" applyBorder="0" applyProtection="0">
      <alignment horizontal="left"/>
    </xf>
    <xf numFmtId="184" fontId="44" fillId="98" borderId="0" applyNumberFormat="0" applyFont="0" applyBorder="0" applyAlignment="0" applyProtection="0"/>
    <xf numFmtId="9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222" fontId="2" fillId="0" borderId="0" applyFill="0" applyBorder="0"/>
    <xf numFmtId="222" fontId="2" fillId="0" borderId="0" applyFill="0" applyBorder="0"/>
    <xf numFmtId="215" fontId="2" fillId="0" borderId="0" applyFill="0" applyBorder="0"/>
    <xf numFmtId="215" fontId="56" fillId="0" borderId="0" applyFill="0" applyBorder="0">
      <protection locked="0"/>
    </xf>
    <xf numFmtId="222" fontId="2" fillId="0" borderId="0" applyFill="0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23" fontId="129" fillId="0" borderId="0" applyFont="0" applyFill="0" applyBorder="0" applyProtection="0">
      <alignment horizontal="right"/>
    </xf>
    <xf numFmtId="224" fontId="129" fillId="0" borderId="0" applyBorder="0"/>
    <xf numFmtId="185" fontId="138" fillId="0" borderId="0"/>
    <xf numFmtId="0" fontId="69" fillId="0" borderId="0" applyFill="0" applyBorder="0">
      <alignment vertical="center"/>
    </xf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225" fontId="139" fillId="0" borderId="142"/>
    <xf numFmtId="0" fontId="140" fillId="0" borderId="62">
      <alignment horizontal="center"/>
    </xf>
    <xf numFmtId="0" fontId="140" fillId="0" borderId="62">
      <alignment horizontal="center"/>
    </xf>
    <xf numFmtId="0" fontId="140" fillId="0" borderId="62">
      <alignment horizontal="center"/>
    </xf>
    <xf numFmtId="0" fontId="140" fillId="0" borderId="62">
      <alignment horizontal="center"/>
    </xf>
    <xf numFmtId="0" fontId="140" fillId="0" borderId="62">
      <alignment horizontal="center"/>
    </xf>
    <xf numFmtId="3" fontId="70" fillId="0" borderId="0" applyFont="0" applyFill="0" applyBorder="0" applyAlignment="0" applyProtection="0"/>
    <xf numFmtId="0" fontId="70" fillId="99" borderId="0" applyNumberFormat="0" applyFont="0" applyBorder="0" applyAlignment="0" applyProtection="0"/>
    <xf numFmtId="226" fontId="2" fillId="0" borderId="7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/>
    <xf numFmtId="228" fontId="2" fillId="0" borderId="0"/>
    <xf numFmtId="228" fontId="2" fillId="0" borderId="0"/>
    <xf numFmtId="0" fontId="2" fillId="100" borderId="0" applyNumberFormat="0" applyFont="0" applyBorder="0" applyAlignment="0" applyProtection="0"/>
    <xf numFmtId="2" fontId="141" fillId="101" borderId="142" applyAlignment="0" applyProtection="0">
      <protection locked="0"/>
    </xf>
    <xf numFmtId="0" fontId="142" fillId="42" borderId="142" applyNumberFormat="0" applyAlignment="0" applyProtection="0"/>
    <xf numFmtId="0" fontId="143" fillId="102" borderId="109" applyNumberFormat="0" applyAlignment="0" applyProtection="0">
      <alignment horizontal="center" vertical="center"/>
    </xf>
    <xf numFmtId="229" fontId="44" fillId="0" borderId="0" applyFill="0" applyBorder="0">
      <alignment horizontal="right" vertical="center"/>
    </xf>
    <xf numFmtId="230" fontId="44" fillId="0" borderId="0" applyFill="0" applyBorder="0">
      <alignment horizontal="right" vertical="center"/>
    </xf>
    <xf numFmtId="231" fontId="44" fillId="0" borderId="0" applyFill="0" applyBorder="0">
      <alignment horizontal="right" vertical="center"/>
    </xf>
    <xf numFmtId="0" fontId="144" fillId="46" borderId="0">
      <alignment horizontal="left" vertical="center"/>
      <protection locked="0"/>
    </xf>
    <xf numFmtId="232" fontId="6" fillId="0" borderId="0" applyNumberFormat="0" applyFill="0" applyBorder="0" applyAlignment="0" applyProtection="0"/>
    <xf numFmtId="232" fontId="16" fillId="0" borderId="0" applyNumberFormat="0" applyFill="0" applyBorder="0" applyAlignment="0" applyProtection="0"/>
    <xf numFmtId="4" fontId="103" fillId="53" borderId="143" applyNumberFormat="0" applyProtection="0">
      <alignment vertical="center"/>
    </xf>
    <xf numFmtId="4" fontId="103" fillId="53" borderId="143" applyNumberFormat="0" applyProtection="0">
      <alignment vertical="center"/>
    </xf>
    <xf numFmtId="4" fontId="40" fillId="62" borderId="127" applyNumberFormat="0" applyProtection="0">
      <alignment vertical="center"/>
    </xf>
    <xf numFmtId="4" fontId="40" fillId="62" borderId="127" applyNumberFormat="0" applyProtection="0">
      <alignment vertical="center"/>
    </xf>
    <xf numFmtId="4" fontId="40" fillId="62" borderId="127" applyNumberFormat="0" applyProtection="0">
      <alignment vertical="center"/>
    </xf>
    <xf numFmtId="4" fontId="40" fillId="62" borderId="127" applyNumberFormat="0" applyProtection="0">
      <alignment vertical="center"/>
    </xf>
    <xf numFmtId="4" fontId="103" fillId="53" borderId="143" applyNumberFormat="0" applyProtection="0">
      <alignment vertical="center"/>
    </xf>
    <xf numFmtId="4" fontId="145" fillId="53" borderId="143" applyNumberFormat="0" applyProtection="0">
      <alignment vertical="center"/>
    </xf>
    <xf numFmtId="4" fontId="145" fillId="53" borderId="143" applyNumberFormat="0" applyProtection="0">
      <alignment vertical="center"/>
    </xf>
    <xf numFmtId="4" fontId="103" fillId="53" borderId="143" applyNumberFormat="0" applyProtection="0">
      <alignment horizontal="left" vertical="center" indent="1"/>
    </xf>
    <xf numFmtId="4" fontId="103" fillId="53" borderId="143" applyNumberFormat="0" applyProtection="0">
      <alignment horizontal="left" vertical="center" indent="1"/>
    </xf>
    <xf numFmtId="4" fontId="40" fillId="62" borderId="127" applyNumberFormat="0" applyProtection="0">
      <alignment horizontal="left" vertical="center" indent="1"/>
    </xf>
    <xf numFmtId="4" fontId="40" fillId="62" borderId="127" applyNumberFormat="0" applyProtection="0">
      <alignment horizontal="left" vertical="center" indent="1"/>
    </xf>
    <xf numFmtId="4" fontId="40" fillId="62" borderId="127" applyNumberFormat="0" applyProtection="0">
      <alignment horizontal="left" vertical="center" indent="1"/>
    </xf>
    <xf numFmtId="4" fontId="40" fillId="62" borderId="127" applyNumberFormat="0" applyProtection="0">
      <alignment horizontal="left" vertical="center" indent="1"/>
    </xf>
    <xf numFmtId="4" fontId="103" fillId="53" borderId="143" applyNumberFormat="0" applyProtection="0">
      <alignment horizontal="left" vertical="center" indent="1"/>
    </xf>
    <xf numFmtId="0" fontId="103" fillId="53" borderId="143" applyNumberFormat="0" applyProtection="0">
      <alignment horizontal="left" vertical="top" indent="1"/>
    </xf>
    <xf numFmtId="0" fontId="103" fillId="53" borderId="143" applyNumberFormat="0" applyProtection="0">
      <alignment horizontal="left" vertical="top" indent="1"/>
    </xf>
    <xf numFmtId="4" fontId="103" fillId="103" borderId="0" applyNumberFormat="0" applyProtection="0">
      <alignment horizontal="left" vertical="center" indent="1"/>
    </xf>
    <xf numFmtId="4" fontId="103" fillId="103" borderId="0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4" fontId="40" fillId="83" borderId="143" applyNumberFormat="0" applyProtection="0">
      <alignment horizontal="right" vertical="center"/>
    </xf>
    <xf numFmtId="4" fontId="40" fillId="83" borderId="143" applyNumberFormat="0" applyProtection="0">
      <alignment horizontal="right" vertical="center"/>
    </xf>
    <xf numFmtId="4" fontId="40" fillId="83" borderId="143" applyNumberFormat="0" applyProtection="0">
      <alignment horizontal="right" vertical="center"/>
    </xf>
    <xf numFmtId="4" fontId="40" fillId="52" borderId="143" applyNumberFormat="0" applyProtection="0">
      <alignment horizontal="right" vertical="center"/>
    </xf>
    <xf numFmtId="4" fontId="40" fillId="52" borderId="143" applyNumberFormat="0" applyProtection="0">
      <alignment horizontal="right" vertical="center"/>
    </xf>
    <xf numFmtId="4" fontId="40" fillId="52" borderId="143" applyNumberFormat="0" applyProtection="0">
      <alignment horizontal="right" vertical="center"/>
    </xf>
    <xf numFmtId="4" fontId="40" fillId="72" borderId="143" applyNumberFormat="0" applyProtection="0">
      <alignment horizontal="right" vertical="center"/>
    </xf>
    <xf numFmtId="4" fontId="40" fillId="72" borderId="143" applyNumberFormat="0" applyProtection="0">
      <alignment horizontal="right" vertical="center"/>
    </xf>
    <xf numFmtId="4" fontId="40" fillId="72" borderId="143" applyNumberFormat="0" applyProtection="0">
      <alignment horizontal="right" vertical="center"/>
    </xf>
    <xf numFmtId="4" fontId="40" fillId="104" borderId="143" applyNumberFormat="0" applyProtection="0">
      <alignment horizontal="right" vertical="center"/>
    </xf>
    <xf numFmtId="4" fontId="40" fillId="104" borderId="143" applyNumberFormat="0" applyProtection="0">
      <alignment horizontal="right" vertical="center"/>
    </xf>
    <xf numFmtId="4" fontId="40" fillId="104" borderId="143" applyNumberFormat="0" applyProtection="0">
      <alignment horizontal="right" vertical="center"/>
    </xf>
    <xf numFmtId="4" fontId="40" fillId="105" borderId="143" applyNumberFormat="0" applyProtection="0">
      <alignment horizontal="right" vertical="center"/>
    </xf>
    <xf numFmtId="4" fontId="40" fillId="105" borderId="143" applyNumberFormat="0" applyProtection="0">
      <alignment horizontal="right" vertical="center"/>
    </xf>
    <xf numFmtId="4" fontId="40" fillId="105" borderId="143" applyNumberFormat="0" applyProtection="0">
      <alignment horizontal="right" vertical="center"/>
    </xf>
    <xf numFmtId="4" fontId="40" fillId="80" borderId="143" applyNumberFormat="0" applyProtection="0">
      <alignment horizontal="right" vertical="center"/>
    </xf>
    <xf numFmtId="4" fontId="40" fillId="80" borderId="143" applyNumberFormat="0" applyProtection="0">
      <alignment horizontal="right" vertical="center"/>
    </xf>
    <xf numFmtId="4" fontId="40" fillId="80" borderId="143" applyNumberFormat="0" applyProtection="0">
      <alignment horizontal="right" vertical="center"/>
    </xf>
    <xf numFmtId="4" fontId="40" fillId="74" borderId="143" applyNumberFormat="0" applyProtection="0">
      <alignment horizontal="right" vertical="center"/>
    </xf>
    <xf numFmtId="4" fontId="40" fillId="74" borderId="143" applyNumberFormat="0" applyProtection="0">
      <alignment horizontal="right" vertical="center"/>
    </xf>
    <xf numFmtId="4" fontId="40" fillId="74" borderId="143" applyNumberFormat="0" applyProtection="0">
      <alignment horizontal="right" vertical="center"/>
    </xf>
    <xf numFmtId="4" fontId="40" fillId="106" borderId="143" applyNumberFormat="0" applyProtection="0">
      <alignment horizontal="right" vertical="center"/>
    </xf>
    <xf numFmtId="4" fontId="40" fillId="106" borderId="143" applyNumberFormat="0" applyProtection="0">
      <alignment horizontal="right" vertical="center"/>
    </xf>
    <xf numFmtId="4" fontId="40" fillId="106" borderId="143" applyNumberFormat="0" applyProtection="0">
      <alignment horizontal="right" vertical="center"/>
    </xf>
    <xf numFmtId="4" fontId="40" fillId="107" borderId="143" applyNumberFormat="0" applyProtection="0">
      <alignment horizontal="right" vertical="center"/>
    </xf>
    <xf numFmtId="4" fontId="40" fillId="107" borderId="143" applyNumberFormat="0" applyProtection="0">
      <alignment horizontal="right" vertical="center"/>
    </xf>
    <xf numFmtId="4" fontId="40" fillId="107" borderId="143" applyNumberFormat="0" applyProtection="0">
      <alignment horizontal="right" vertical="center"/>
    </xf>
    <xf numFmtId="4" fontId="103" fillId="108" borderId="144" applyNumberFormat="0" applyProtection="0">
      <alignment horizontal="left" vertical="center" indent="1"/>
    </xf>
    <xf numFmtId="4" fontId="103" fillId="108" borderId="144" applyNumberFormat="0" applyProtection="0">
      <alignment horizontal="left" vertical="center" indent="1"/>
    </xf>
    <xf numFmtId="4" fontId="103" fillId="109" borderId="127" applyNumberFormat="0" applyProtection="0">
      <alignment horizontal="left" vertical="center" indent="1"/>
    </xf>
    <xf numFmtId="4" fontId="103" fillId="109" borderId="127" applyNumberFormat="0" applyProtection="0">
      <alignment horizontal="left" vertical="center" indent="1"/>
    </xf>
    <xf numFmtId="4" fontId="103" fillId="109" borderId="127" applyNumberFormat="0" applyProtection="0">
      <alignment horizontal="left" vertical="center" indent="1"/>
    </xf>
    <xf numFmtId="4" fontId="103" fillId="109" borderId="127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1" borderId="145" applyNumberFormat="0" applyProtection="0">
      <alignment horizontal="left" vertical="center" indent="1"/>
    </xf>
    <xf numFmtId="4" fontId="40" fillId="111" borderId="145" applyNumberFormat="0" applyProtection="0">
      <alignment horizontal="left" vertical="center" indent="1"/>
    </xf>
    <xf numFmtId="4" fontId="40" fillId="111" borderId="145" applyNumberFormat="0" applyProtection="0">
      <alignment horizontal="left" vertical="center" indent="1"/>
    </xf>
    <xf numFmtId="4" fontId="40" fillId="111" borderId="145" applyNumberFormat="0" applyProtection="0">
      <alignment horizontal="left" vertical="center" indent="1"/>
    </xf>
    <xf numFmtId="4" fontId="146" fillId="57" borderId="0" applyNumberFormat="0" applyProtection="0">
      <alignment horizontal="left" vertical="center" indent="1"/>
    </xf>
    <xf numFmtId="4" fontId="40" fillId="103" borderId="143" applyNumberFormat="0" applyProtection="0">
      <alignment horizontal="right" vertical="center"/>
    </xf>
    <xf numFmtId="4" fontId="40" fillId="103" borderId="143" applyNumberFormat="0" applyProtection="0">
      <alignment horizontal="right" vertical="center"/>
    </xf>
    <xf numFmtId="4" fontId="40" fillId="103" borderId="143" applyNumberFormat="0" applyProtection="0">
      <alignment horizontal="right" vertical="center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10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4" fontId="40" fillId="103" borderId="0" applyNumberFormat="0" applyProtection="0">
      <alignment horizontal="left" vertical="center" indent="1"/>
    </xf>
    <xf numFmtId="0" fontId="2" fillId="57" borderId="143" applyNumberFormat="0" applyProtection="0">
      <alignment horizontal="left" vertical="center" indent="1"/>
    </xf>
    <xf numFmtId="0" fontId="2" fillId="57" borderId="143" applyNumberFormat="0" applyProtection="0">
      <alignment horizontal="left" vertical="center" indent="1"/>
    </xf>
    <xf numFmtId="0" fontId="2" fillId="57" borderId="143" applyNumberFormat="0" applyProtection="0">
      <alignment horizontal="left" vertical="center" indent="1"/>
    </xf>
    <xf numFmtId="0" fontId="2" fillId="57" borderId="143" applyNumberFormat="0" applyProtection="0">
      <alignment horizontal="left" vertical="top" indent="1"/>
    </xf>
    <xf numFmtId="0" fontId="2" fillId="57" borderId="143" applyNumberFormat="0" applyProtection="0">
      <alignment horizontal="left" vertical="top" indent="1"/>
    </xf>
    <xf numFmtId="0" fontId="2" fillId="57" borderId="143" applyNumberFormat="0" applyProtection="0">
      <alignment horizontal="left" vertical="top" indent="1"/>
    </xf>
    <xf numFmtId="0" fontId="2" fillId="103" borderId="143" applyNumberFormat="0" applyProtection="0">
      <alignment horizontal="left" vertical="center" indent="1"/>
    </xf>
    <xf numFmtId="0" fontId="2" fillId="103" borderId="143" applyNumberFormat="0" applyProtection="0">
      <alignment horizontal="left" vertical="center" indent="1"/>
    </xf>
    <xf numFmtId="0" fontId="2" fillId="103" borderId="143" applyNumberFormat="0" applyProtection="0">
      <alignment horizontal="left" vertical="center" indent="1"/>
    </xf>
    <xf numFmtId="0" fontId="2" fillId="103" borderId="143" applyNumberFormat="0" applyProtection="0">
      <alignment horizontal="left" vertical="top" indent="1"/>
    </xf>
    <xf numFmtId="0" fontId="2" fillId="103" borderId="143" applyNumberFormat="0" applyProtection="0">
      <alignment horizontal="left" vertical="top" indent="1"/>
    </xf>
    <xf numFmtId="0" fontId="2" fillId="103" borderId="143" applyNumberFormat="0" applyProtection="0">
      <alignment horizontal="left" vertical="top" indent="1"/>
    </xf>
    <xf numFmtId="0" fontId="2" fillId="49" borderId="143" applyNumberFormat="0" applyProtection="0">
      <alignment horizontal="left" vertical="center" indent="1"/>
    </xf>
    <xf numFmtId="0" fontId="2" fillId="49" borderId="143" applyNumberFormat="0" applyProtection="0">
      <alignment horizontal="left" vertical="center" indent="1"/>
    </xf>
    <xf numFmtId="0" fontId="2" fillId="49" borderId="143" applyNumberFormat="0" applyProtection="0">
      <alignment horizontal="left" vertical="center" indent="1"/>
    </xf>
    <xf numFmtId="0" fontId="2" fillId="49" borderId="143" applyNumberFormat="0" applyProtection="0">
      <alignment horizontal="left" vertical="top" indent="1"/>
    </xf>
    <xf numFmtId="0" fontId="2" fillId="49" borderId="143" applyNumberFormat="0" applyProtection="0">
      <alignment horizontal="left" vertical="top" indent="1"/>
    </xf>
    <xf numFmtId="0" fontId="2" fillId="49" borderId="143" applyNumberFormat="0" applyProtection="0">
      <alignment horizontal="left" vertical="top" indent="1"/>
    </xf>
    <xf numFmtId="0" fontId="2" fillId="110" borderId="143" applyNumberFormat="0" applyProtection="0">
      <alignment horizontal="left" vertical="center" indent="1"/>
    </xf>
    <xf numFmtId="0" fontId="2" fillId="110" borderId="143" applyNumberFormat="0" applyProtection="0">
      <alignment horizontal="left" vertical="center" indent="1"/>
    </xf>
    <xf numFmtId="0" fontId="2" fillId="110" borderId="143" applyNumberFormat="0" applyProtection="0">
      <alignment horizontal="left" vertical="center" indent="1"/>
    </xf>
    <xf numFmtId="0" fontId="2" fillId="110" borderId="143" applyNumberFormat="0" applyProtection="0">
      <alignment horizontal="left" vertical="top" indent="1"/>
    </xf>
    <xf numFmtId="0" fontId="2" fillId="110" borderId="143" applyNumberFormat="0" applyProtection="0">
      <alignment horizontal="left" vertical="top" indent="1"/>
    </xf>
    <xf numFmtId="0" fontId="2" fillId="110" borderId="143" applyNumberFormat="0" applyProtection="0">
      <alignment horizontal="left" vertical="top" indent="1"/>
    </xf>
    <xf numFmtId="0" fontId="2" fillId="51" borderId="109" applyNumberFormat="0">
      <protection locked="0"/>
    </xf>
    <xf numFmtId="0" fontId="2" fillId="51" borderId="109" applyNumberFormat="0">
      <protection locked="0"/>
    </xf>
    <xf numFmtId="4" fontId="40" fillId="50" borderId="143" applyNumberFormat="0" applyProtection="0">
      <alignment vertical="center"/>
    </xf>
    <xf numFmtId="4" fontId="40" fillId="50" borderId="143" applyNumberFormat="0" applyProtection="0">
      <alignment vertical="center"/>
    </xf>
    <xf numFmtId="4" fontId="40" fillId="50" borderId="143" applyNumberFormat="0" applyProtection="0">
      <alignment vertical="center"/>
    </xf>
    <xf numFmtId="4" fontId="147" fillId="50" borderId="143" applyNumberFormat="0" applyProtection="0">
      <alignment vertical="center"/>
    </xf>
    <xf numFmtId="4" fontId="147" fillId="50" borderId="143" applyNumberFormat="0" applyProtection="0">
      <alignment vertical="center"/>
    </xf>
    <xf numFmtId="4" fontId="40" fillId="50" borderId="143" applyNumberFormat="0" applyProtection="0">
      <alignment horizontal="left" vertical="center" indent="1"/>
    </xf>
    <xf numFmtId="4" fontId="40" fillId="50" borderId="143" applyNumberFormat="0" applyProtection="0">
      <alignment horizontal="left" vertical="center" indent="1"/>
    </xf>
    <xf numFmtId="4" fontId="40" fillId="50" borderId="143" applyNumberFormat="0" applyProtection="0">
      <alignment horizontal="left" vertical="center" indent="1"/>
    </xf>
    <xf numFmtId="0" fontId="40" fillId="50" borderId="143" applyNumberFormat="0" applyProtection="0">
      <alignment horizontal="left" vertical="top" indent="1"/>
    </xf>
    <xf numFmtId="0" fontId="40" fillId="50" borderId="143" applyNumberFormat="0" applyProtection="0">
      <alignment horizontal="left" vertical="top" indent="1"/>
    </xf>
    <xf numFmtId="0" fontId="40" fillId="50" borderId="143" applyNumberFormat="0" applyProtection="0">
      <alignment horizontal="left" vertical="top" indent="1"/>
    </xf>
    <xf numFmtId="4" fontId="40" fillId="110" borderId="143" applyNumberFormat="0" applyProtection="0">
      <alignment horizontal="right" vertical="center"/>
    </xf>
    <xf numFmtId="4" fontId="40" fillId="110" borderId="143" applyNumberFormat="0" applyProtection="0">
      <alignment horizontal="right" vertical="center"/>
    </xf>
    <xf numFmtId="4" fontId="40" fillId="110" borderId="143" applyNumberFormat="0" applyProtection="0">
      <alignment horizontal="right" vertical="center"/>
    </xf>
    <xf numFmtId="4" fontId="40" fillId="111" borderId="127" applyNumberFormat="0" applyProtection="0">
      <alignment horizontal="right" vertical="center"/>
    </xf>
    <xf numFmtId="4" fontId="40" fillId="111" borderId="127" applyNumberFormat="0" applyProtection="0">
      <alignment horizontal="right" vertical="center"/>
    </xf>
    <xf numFmtId="4" fontId="40" fillId="111" borderId="127" applyNumberFormat="0" applyProtection="0">
      <alignment horizontal="right" vertical="center"/>
    </xf>
    <xf numFmtId="4" fontId="40" fillId="111" borderId="127" applyNumberFormat="0" applyProtection="0">
      <alignment horizontal="right" vertical="center"/>
    </xf>
    <xf numFmtId="4" fontId="40" fillId="110" borderId="143" applyNumberFormat="0" applyProtection="0">
      <alignment horizontal="right" vertical="center"/>
    </xf>
    <xf numFmtId="4" fontId="147" fillId="110" borderId="143" applyNumberFormat="0" applyProtection="0">
      <alignment horizontal="right" vertical="center"/>
    </xf>
    <xf numFmtId="4" fontId="147" fillId="110" borderId="143" applyNumberFormat="0" applyProtection="0">
      <alignment horizontal="right" vertical="center"/>
    </xf>
    <xf numFmtId="4" fontId="40" fillId="103" borderId="143" applyNumberFormat="0" applyProtection="0">
      <alignment horizontal="left" vertical="center" indent="1"/>
    </xf>
    <xf numFmtId="4" fontId="40" fillId="103" borderId="143" applyNumberFormat="0" applyProtection="0">
      <alignment horizontal="left" vertical="center" indent="1"/>
    </xf>
    <xf numFmtId="4" fontId="40" fillId="103" borderId="143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4" fontId="40" fillId="103" borderId="143" applyNumberFormat="0" applyProtection="0">
      <alignment horizontal="left" vertical="center" indent="1"/>
    </xf>
    <xf numFmtId="0" fontId="40" fillId="103" borderId="143" applyNumberFormat="0" applyProtection="0">
      <alignment horizontal="left" vertical="top" indent="1"/>
    </xf>
    <xf numFmtId="0" fontId="40" fillId="103" borderId="143" applyNumberFormat="0" applyProtection="0">
      <alignment horizontal="left" vertical="top" indent="1"/>
    </xf>
    <xf numFmtId="0" fontId="40" fillId="103" borderId="143" applyNumberFormat="0" applyProtection="0">
      <alignment horizontal="left" vertical="top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2" fillId="61" borderId="127" applyNumberFormat="0" applyProtection="0">
      <alignment horizontal="left" vertical="center" indent="1"/>
    </xf>
    <xf numFmtId="0" fontId="40" fillId="103" borderId="143" applyNumberFormat="0" applyProtection="0">
      <alignment horizontal="left" vertical="top" indent="1"/>
    </xf>
    <xf numFmtId="4" fontId="148" fillId="98" borderId="0" applyNumberFormat="0" applyProtection="0">
      <alignment horizontal="left" vertical="center" indent="1"/>
    </xf>
    <xf numFmtId="4" fontId="148" fillId="98" borderId="0" applyNumberFormat="0" applyProtection="0">
      <alignment horizontal="left" vertical="center" indent="1"/>
    </xf>
    <xf numFmtId="0" fontId="149" fillId="0" borderId="0"/>
    <xf numFmtId="0" fontId="149" fillId="0" borderId="0"/>
    <xf numFmtId="0" fontId="149" fillId="0" borderId="0"/>
    <xf numFmtId="0" fontId="149" fillId="0" borderId="0"/>
    <xf numFmtId="4" fontId="78" fillId="110" borderId="143" applyNumberFormat="0" applyProtection="0">
      <alignment horizontal="right" vertical="center"/>
    </xf>
    <xf numFmtId="4" fontId="78" fillId="110" borderId="143" applyNumberFormat="0" applyProtection="0">
      <alignment horizontal="right" vertical="center"/>
    </xf>
    <xf numFmtId="0" fontId="2" fillId="50" borderId="0" applyNumberFormat="0" applyFont="0" applyBorder="0" applyAlignment="0" applyProtection="0"/>
    <xf numFmtId="0" fontId="2" fillId="50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54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150" fillId="60" borderId="0" applyNumberFormat="0" applyBorder="0" applyAlignment="0"/>
    <xf numFmtId="0" fontId="58" fillId="112" borderId="0" applyNumberFormat="0" applyFont="0" applyBorder="0" applyAlignment="0" applyProtection="0"/>
    <xf numFmtId="0" fontId="15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2" fillId="113" borderId="146" applyNumberFormat="0" applyAlignment="0" applyProtection="0"/>
    <xf numFmtId="0" fontId="152" fillId="113" borderId="146" applyNumberFormat="0" applyAlignment="0" applyProtection="0"/>
    <xf numFmtId="0" fontId="152" fillId="114" borderId="146" applyNumberFormat="0" applyAlignment="0" applyProtection="0"/>
    <xf numFmtId="0" fontId="40" fillId="0" borderId="0" applyNumberFormat="0" applyBorder="0" applyAlignment="0"/>
    <xf numFmtId="0" fontId="7" fillId="0" borderId="0"/>
    <xf numFmtId="0" fontId="18" fillId="0" borderId="0"/>
    <xf numFmtId="15" fontId="2" fillId="0" borderId="0"/>
    <xf numFmtId="15" fontId="2" fillId="0" borderId="0"/>
    <xf numFmtId="15" fontId="2" fillId="0" borderId="0"/>
    <xf numFmtId="10" fontId="2" fillId="0" borderId="0"/>
    <xf numFmtId="10" fontId="2" fillId="0" borderId="0"/>
    <xf numFmtId="10" fontId="2" fillId="0" borderId="0"/>
    <xf numFmtId="3" fontId="153" fillId="0" borderId="0"/>
    <xf numFmtId="3" fontId="154" fillId="0" borderId="147"/>
    <xf numFmtId="3" fontId="154" fillId="0" borderId="148"/>
    <xf numFmtId="3" fontId="154" fillId="0" borderId="149"/>
    <xf numFmtId="3" fontId="153" fillId="0" borderId="0"/>
    <xf numFmtId="0" fontId="53" fillId="0" borderId="0" applyFill="0" applyBorder="0" applyProtection="0">
      <alignment horizontal="center" vertical="center"/>
    </xf>
    <xf numFmtId="0" fontId="155" fillId="93" borderId="128" applyBorder="0" applyProtection="0">
      <alignment horizontal="centerContinuous" vertical="center"/>
    </xf>
    <xf numFmtId="0" fontId="156" fillId="0" borderId="0" applyBorder="0" applyProtection="0">
      <alignment vertical="center"/>
    </xf>
    <xf numFmtId="0" fontId="157" fillId="0" borderId="0" applyFill="0" applyBorder="0" applyAlignment="0"/>
    <xf numFmtId="0" fontId="158" fillId="0" borderId="0">
      <alignment horizontal="left"/>
    </xf>
    <xf numFmtId="0" fontId="53" fillId="0" borderId="0" applyFill="0" applyBorder="0" applyProtection="0"/>
    <xf numFmtId="0" fontId="6" fillId="0" borderId="0" applyFill="0" applyBorder="0" applyProtection="0">
      <alignment horizontal="left"/>
    </xf>
    <xf numFmtId="0" fontId="158" fillId="0" borderId="70" applyFill="0" applyBorder="0" applyProtection="0">
      <alignment horizontal="left" vertical="top"/>
    </xf>
    <xf numFmtId="0" fontId="144" fillId="46" borderId="0">
      <alignment horizontal="left" vertical="center"/>
      <protection locked="0"/>
    </xf>
    <xf numFmtId="49" fontId="2" fillId="0" borderId="0" applyFont="0" applyFill="0" applyBorder="0" applyAlignment="0" applyProtection="0"/>
    <xf numFmtId="0" fontId="159" fillId="0" borderId="0"/>
    <xf numFmtId="49" fontId="2" fillId="0" borderId="0" applyFont="0" applyFill="0" applyBorder="0" applyAlignment="0" applyProtection="0"/>
    <xf numFmtId="0" fontId="160" fillId="0" borderId="0"/>
    <xf numFmtId="0" fontId="160" fillId="0" borderId="0"/>
    <xf numFmtId="0" fontId="159" fillId="0" borderId="0"/>
    <xf numFmtId="0" fontId="2" fillId="0" borderId="0" applyFill="0" applyBorder="0">
      <alignment horizontal="right"/>
    </xf>
    <xf numFmtId="183" fontId="161" fillId="0" borderId="0"/>
    <xf numFmtId="15" fontId="162" fillId="93" borderId="0" applyBorder="0" applyProtection="0">
      <alignment horizontal="centerContinuous"/>
    </xf>
    <xf numFmtId="0" fontId="151" fillId="0" borderId="0" applyNumberFormat="0" applyFill="0" applyBorder="0" applyAlignment="0" applyProtection="0"/>
    <xf numFmtId="15" fontId="99" fillId="93" borderId="0" applyNumberFormat="0" applyBorder="0" applyProtection="0">
      <alignment horizontal="centerContinuous"/>
    </xf>
    <xf numFmtId="171" fontId="37" fillId="0" borderId="0" applyNumberFormat="0">
      <alignment vertical="center"/>
    </xf>
    <xf numFmtId="0" fontId="163" fillId="0" borderId="0" applyFill="0" applyBorder="0">
      <alignment horizontal="left" vertical="center"/>
      <protection locked="0"/>
    </xf>
    <xf numFmtId="0" fontId="159" fillId="0" borderId="0"/>
    <xf numFmtId="0" fontId="164" fillId="0" borderId="0" applyFill="0" applyBorder="0">
      <alignment horizontal="left" vertical="center"/>
      <protection locked="0"/>
    </xf>
    <xf numFmtId="184" fontId="44" fillId="0" borderId="0" applyNumberFormat="0" applyFont="0" applyBorder="0" applyAlignment="0" applyProtection="0"/>
    <xf numFmtId="1" fontId="44" fillId="45" borderId="0" applyFont="0" applyBorder="0" applyAlignment="0" applyProtection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171" fontId="6" fillId="0" borderId="150" applyFill="0"/>
    <xf numFmtId="0" fontId="34" fillId="0" borderId="108" applyNumberFormat="0" applyFill="0" applyAlignment="0" applyProtection="0"/>
    <xf numFmtId="0" fontId="34" fillId="0" borderId="108" applyNumberFormat="0" applyFill="0" applyAlignment="0" applyProtection="0"/>
    <xf numFmtId="0" fontId="34" fillId="0" borderId="108" applyNumberFormat="0" applyFill="0" applyAlignment="0" applyProtection="0"/>
    <xf numFmtId="0" fontId="34" fillId="0" borderId="108" applyNumberFormat="0" applyFill="0" applyAlignment="0" applyProtection="0"/>
    <xf numFmtId="0" fontId="76" fillId="0" borderId="151" applyNumberForma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6" fillId="0" borderId="151" applyNumberFormat="0" applyFill="0" applyAlignment="0" applyProtection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0" fontId="76" fillId="0" borderId="153" applyNumberFormat="0" applyFill="0" applyAlignment="0" applyProtection="0"/>
    <xf numFmtId="0" fontId="76" fillId="0" borderId="153" applyNumberFormat="0" applyFill="0" applyAlignment="0" applyProtection="0"/>
    <xf numFmtId="171" fontId="6" fillId="0" borderId="112" applyFill="0"/>
    <xf numFmtId="0" fontId="76" fillId="0" borderId="153" applyNumberFormat="0" applyFill="0" applyAlignment="0" applyProtection="0"/>
    <xf numFmtId="0" fontId="76" fillId="0" borderId="153" applyNumberFormat="0" applyFill="0" applyAlignment="0" applyProtection="0"/>
    <xf numFmtId="0" fontId="72" fillId="0" borderId="152" applyNumberFormat="0" applyFont="0" applyFill="0" applyAlignment="0" applyProtection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171" fontId="6" fillId="0" borderId="112" applyFill="0"/>
    <xf numFmtId="171" fontId="6" fillId="0" borderId="112" applyFill="0"/>
    <xf numFmtId="0" fontId="72" fillId="0" borderId="152" applyNumberFormat="0" applyFont="0" applyFill="0" applyAlignment="0" applyProtection="0"/>
    <xf numFmtId="171" fontId="6" fillId="0" borderId="112" applyFill="0"/>
    <xf numFmtId="171" fontId="6" fillId="0" borderId="112" applyFill="0"/>
    <xf numFmtId="0" fontId="72" fillId="0" borderId="152" applyNumberFormat="0" applyFont="0" applyFill="0" applyAlignment="0" applyProtection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0" fontId="72" fillId="0" borderId="152" applyNumberFormat="0" applyFont="0" applyFill="0" applyAlignment="0" applyProtection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171" fontId="6" fillId="0" borderId="112" applyFill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171" fontId="6" fillId="0" borderId="112" applyFill="0"/>
    <xf numFmtId="0" fontId="72" fillId="0" borderId="152" applyNumberFormat="0" applyFont="0" applyFill="0" applyAlignment="0" applyProtection="0"/>
    <xf numFmtId="171" fontId="6" fillId="0" borderId="112" applyFill="0"/>
    <xf numFmtId="171" fontId="6" fillId="0" borderId="112" applyFill="0"/>
    <xf numFmtId="0" fontId="72" fillId="0" borderId="152" applyNumberFormat="0" applyFont="0" applyFill="0" applyAlignment="0" applyProtection="0"/>
    <xf numFmtId="171" fontId="6" fillId="0" borderId="112" applyFill="0"/>
    <xf numFmtId="171" fontId="6" fillId="0" borderId="112" applyFill="0"/>
    <xf numFmtId="0" fontId="72" fillId="0" borderId="152" applyNumberFormat="0" applyFont="0" applyFill="0" applyAlignment="0" applyProtection="0"/>
    <xf numFmtId="171" fontId="6" fillId="0" borderId="112" applyFill="0"/>
    <xf numFmtId="171" fontId="6" fillId="0" borderId="112" applyFill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171" fontId="2" fillId="0" borderId="150" applyFill="0"/>
    <xf numFmtId="171" fontId="2" fillId="0" borderId="150" applyFill="0"/>
    <xf numFmtId="171" fontId="2" fillId="0" borderId="150" applyFill="0"/>
    <xf numFmtId="171" fontId="2" fillId="0" borderId="112" applyFill="0"/>
    <xf numFmtId="171" fontId="2" fillId="0" borderId="112" applyFill="0"/>
    <xf numFmtId="171" fontId="2" fillId="0" borderId="112" applyFill="0"/>
    <xf numFmtId="171" fontId="2" fillId="0" borderId="112" applyFill="0"/>
    <xf numFmtId="171" fontId="2" fillId="0" borderId="112" applyFill="0"/>
    <xf numFmtId="0" fontId="34" fillId="0" borderId="108" applyNumberForma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34" fillId="0" borderId="108" applyNumberFormat="0" applyFill="0" applyAlignment="0" applyProtection="0"/>
    <xf numFmtId="0" fontId="34" fillId="0" borderId="108" applyNumberForma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0" fontId="34" fillId="0" borderId="108" applyNumberFormat="0" applyFill="0" applyAlignment="0" applyProtection="0"/>
    <xf numFmtId="0" fontId="72" fillId="0" borderId="152" applyNumberFormat="0" applyFont="0" applyFill="0" applyAlignment="0" applyProtection="0"/>
    <xf numFmtId="0" fontId="34" fillId="0" borderId="108" applyNumberFormat="0" applyFill="0" applyAlignment="0" applyProtection="0"/>
    <xf numFmtId="0" fontId="72" fillId="0" borderId="152" applyNumberFormat="0" applyFont="0" applyFill="0" applyAlignment="0" applyProtection="0"/>
    <xf numFmtId="0" fontId="72" fillId="0" borderId="152" applyNumberFormat="0" applyFont="0" applyFill="0" applyAlignment="0" applyProtection="0"/>
    <xf numFmtId="38" fontId="75" fillId="0" borderId="128" applyNumberFormat="0" applyFont="0" applyFill="0" applyAlignment="0"/>
    <xf numFmtId="37" fontId="56" fillId="101" borderId="0" applyNumberFormat="0" applyBorder="0" applyAlignment="0">
      <alignment vertical="top"/>
    </xf>
    <xf numFmtId="0" fontId="2" fillId="0" borderId="0"/>
    <xf numFmtId="0" fontId="2" fillId="0" borderId="0"/>
    <xf numFmtId="0" fontId="2" fillId="0" borderId="0"/>
    <xf numFmtId="169" fontId="58" fillId="0" borderId="0" applyFont="0" applyFill="0" applyBorder="0" applyAlignment="0" applyProtection="0"/>
    <xf numFmtId="37" fontId="58" fillId="0" borderId="0" applyFont="0" applyFill="0" applyBorder="0" applyAlignment="0" applyProtection="0"/>
    <xf numFmtId="0" fontId="78" fillId="0" borderId="0" applyNumberFormat="0" applyFill="0" applyBorder="0"/>
    <xf numFmtId="0" fontId="16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33" fontId="2" fillId="0" borderId="0" applyFont="0" applyFill="0" applyBorder="0" applyProtection="0">
      <alignment horizontal="right"/>
    </xf>
    <xf numFmtId="234" fontId="2" fillId="0" borderId="128" applyBorder="0" applyProtection="0">
      <alignment horizontal="right"/>
    </xf>
    <xf numFmtId="234" fontId="2" fillId="0" borderId="128" applyBorder="0" applyProtection="0">
      <alignment horizontal="right"/>
    </xf>
    <xf numFmtId="234" fontId="2" fillId="0" borderId="128" applyBorder="0" applyProtection="0">
      <alignment horizontal="right"/>
    </xf>
    <xf numFmtId="235" fontId="2" fillId="0" borderId="0" applyFont="0" applyFill="0" applyBorder="0" applyAlignment="0" applyProtection="0"/>
    <xf numFmtId="15" fontId="57" fillId="81" borderId="154"/>
    <xf numFmtId="186" fontId="44" fillId="0" borderId="156">
      <alignment horizontal="right" vertical="center"/>
      <protection locked="0"/>
    </xf>
    <xf numFmtId="0" fontId="7" fillId="0" borderId="155" applyNumberFormat="0" applyAlignment="0" applyProtection="0">
      <alignment horizontal="left" vertical="center"/>
    </xf>
    <xf numFmtId="0" fontId="7" fillId="0" borderId="150">
      <alignment horizontal="left" vertical="center"/>
    </xf>
    <xf numFmtId="216" fontId="49" fillId="62" borderId="154" applyNumberFormat="0" applyAlignment="0" applyProtection="0"/>
    <xf numFmtId="10" fontId="44" fillId="42" borderId="154" applyNumberFormat="0" applyBorder="0" applyAlignment="0" applyProtection="0"/>
    <xf numFmtId="0" fontId="44" fillId="81" borderId="154" applyNumberFormat="0" applyAlignment="0">
      <protection locked="0"/>
    </xf>
    <xf numFmtId="0" fontId="143" fillId="102" borderId="154" applyNumberFormat="0" applyAlignment="0" applyProtection="0">
      <alignment horizontal="center" vertical="center"/>
    </xf>
    <xf numFmtId="4" fontId="103" fillId="108" borderId="157" applyNumberFormat="0" applyProtection="0">
      <alignment horizontal="left" vertical="center" indent="1"/>
    </xf>
    <xf numFmtId="4" fontId="103" fillId="108" borderId="157" applyNumberFormat="0" applyProtection="0">
      <alignment horizontal="left" vertical="center" indent="1"/>
    </xf>
    <xf numFmtId="4" fontId="40" fillId="111" borderId="158" applyNumberFormat="0" applyProtection="0">
      <alignment horizontal="left" vertical="center" indent="1"/>
    </xf>
    <xf numFmtId="4" fontId="40" fillId="111" borderId="158" applyNumberFormat="0" applyProtection="0">
      <alignment horizontal="left" vertical="center" indent="1"/>
    </xf>
    <xf numFmtId="4" fontId="40" fillId="111" borderId="158" applyNumberFormat="0" applyProtection="0">
      <alignment horizontal="left" vertical="center" indent="1"/>
    </xf>
    <xf numFmtId="4" fontId="40" fillId="111" borderId="158" applyNumberFormat="0" applyProtection="0">
      <alignment horizontal="left" vertical="center" indent="1"/>
    </xf>
    <xf numFmtId="0" fontId="2" fillId="51" borderId="154" applyNumberFormat="0">
      <protection locked="0"/>
    </xf>
    <xf numFmtId="0" fontId="2" fillId="51" borderId="154" applyNumberFormat="0">
      <protection locked="0"/>
    </xf>
    <xf numFmtId="0" fontId="152" fillId="113" borderId="159" applyNumberFormat="0" applyAlignment="0" applyProtection="0"/>
    <xf numFmtId="0" fontId="152" fillId="113" borderId="159" applyNumberFormat="0" applyAlignment="0" applyProtection="0"/>
    <xf numFmtId="0" fontId="152" fillId="114" borderId="159" applyNumberFormat="0" applyAlignment="0" applyProtection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171" fontId="6" fillId="0" borderId="160" applyFill="0"/>
    <xf numFmtId="0" fontId="76" fillId="0" borderId="161" applyNumberFormat="0" applyFill="0" applyAlignment="0" applyProtection="0"/>
    <xf numFmtId="0" fontId="76" fillId="0" borderId="161" applyNumberFormat="0" applyFill="0" applyAlignment="0" applyProtection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0" fontId="76" fillId="0" borderId="163" applyNumberFormat="0" applyFill="0" applyAlignment="0" applyProtection="0"/>
    <xf numFmtId="0" fontId="76" fillId="0" borderId="163" applyNumberFormat="0" applyFill="0" applyAlignment="0" applyProtection="0"/>
    <xf numFmtId="171" fontId="6" fillId="0" borderId="162" applyFill="0"/>
    <xf numFmtId="0" fontId="76" fillId="0" borderId="163" applyNumberFormat="0" applyFill="0" applyAlignment="0" applyProtection="0"/>
    <xf numFmtId="0" fontId="76" fillId="0" borderId="163" applyNumberFormat="0" applyFill="0" applyAlignment="0" applyProtection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6" fillId="0" borderId="162" applyFill="0"/>
    <xf numFmtId="171" fontId="2" fillId="0" borderId="160" applyFill="0"/>
    <xf numFmtId="171" fontId="2" fillId="0" borderId="160" applyFill="0"/>
    <xf numFmtId="171" fontId="2" fillId="0" borderId="160" applyFill="0"/>
    <xf numFmtId="171" fontId="2" fillId="0" borderId="162" applyFill="0"/>
    <xf numFmtId="171" fontId="2" fillId="0" borderId="162" applyFill="0"/>
    <xf numFmtId="171" fontId="2" fillId="0" borderId="162" applyFill="0"/>
    <xf numFmtId="171" fontId="2" fillId="0" borderId="162" applyFill="0"/>
    <xf numFmtId="171" fontId="2" fillId="0" borderId="162" applyFill="0"/>
  </cellStyleXfs>
  <cellXfs count="256">
    <xf numFmtId="0" fontId="0" fillId="0" borderId="0" xfId="0"/>
    <xf numFmtId="0" fontId="5" fillId="0" borderId="0" xfId="0" applyFont="1" applyFill="1" applyBorder="1" applyProtection="1"/>
    <xf numFmtId="0" fontId="5" fillId="0" borderId="0" xfId="0" applyFont="1" applyFill="1" applyBorder="1"/>
    <xf numFmtId="0" fontId="7" fillId="5" borderId="2" xfId="0" applyFont="1" applyFill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horizontal="left" vertical="center"/>
    </xf>
    <xf numFmtId="0" fontId="7" fillId="5" borderId="4" xfId="0" applyFont="1" applyFill="1" applyBorder="1" applyAlignment="1" applyProtection="1">
      <alignment horizontal="left" vertical="center"/>
    </xf>
    <xf numFmtId="0" fontId="7" fillId="5" borderId="5" xfId="0" applyFont="1" applyFill="1" applyBorder="1" applyAlignment="1" applyProtection="1">
      <alignment horizontal="left" vertical="center"/>
    </xf>
    <xf numFmtId="0" fontId="8" fillId="6" borderId="9" xfId="0" quotePrefix="1" applyFont="1" applyFill="1" applyBorder="1" applyAlignment="1" applyProtection="1">
      <alignment horizontal="right" vertical="center"/>
    </xf>
    <xf numFmtId="0" fontId="8" fillId="6" borderId="10" xfId="0" quotePrefix="1" applyFont="1" applyFill="1" applyBorder="1" applyAlignment="1" applyProtection="1">
      <alignment horizontal="right" vertical="center"/>
    </xf>
    <xf numFmtId="0" fontId="8" fillId="6" borderId="10" xfId="0" applyFont="1" applyFill="1" applyBorder="1" applyAlignment="1" applyProtection="1">
      <alignment horizontal="right" vertical="center"/>
    </xf>
    <xf numFmtId="0" fontId="8" fillId="6" borderId="11" xfId="0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left" vertical="center" wrapText="1" indent="1"/>
    </xf>
    <xf numFmtId="167" fontId="6" fillId="5" borderId="13" xfId="0" applyNumberFormat="1" applyFont="1" applyFill="1" applyBorder="1" applyAlignment="1" applyProtection="1">
      <alignment horizontal="left"/>
    </xf>
    <xf numFmtId="168" fontId="2" fillId="2" borderId="14" xfId="2" applyNumberFormat="1" applyFont="1" applyFill="1" applyBorder="1" applyAlignment="1" applyProtection="1">
      <alignment horizontal="right" vertical="center" wrapText="1"/>
    </xf>
    <xf numFmtId="0" fontId="9" fillId="2" borderId="12" xfId="0" applyFont="1" applyFill="1" applyBorder="1" applyAlignment="1" applyProtection="1">
      <alignment horizontal="left" vertical="center" wrapText="1" indent="1"/>
    </xf>
    <xf numFmtId="168" fontId="6" fillId="5" borderId="16" xfId="0" applyNumberFormat="1" applyFont="1" applyFill="1" applyBorder="1" applyAlignment="1" applyProtection="1">
      <alignment vertical="center"/>
    </xf>
    <xf numFmtId="0" fontId="9" fillId="2" borderId="17" xfId="0" applyFont="1" applyFill="1" applyBorder="1" applyAlignment="1" applyProtection="1">
      <alignment horizontal="left" vertical="center" wrapText="1" indent="1"/>
    </xf>
    <xf numFmtId="10" fontId="2" fillId="2" borderId="18" xfId="2" applyNumberFormat="1" applyFont="1" applyFill="1" applyBorder="1" applyAlignment="1" applyProtection="1">
      <alignment horizontal="right" vertical="center" wrapText="1"/>
    </xf>
    <xf numFmtId="0" fontId="9" fillId="2" borderId="20" xfId="0" applyFont="1" applyFill="1" applyBorder="1" applyAlignment="1" applyProtection="1">
      <alignment horizontal="left" vertical="center" wrapText="1" indent="1"/>
    </xf>
    <xf numFmtId="168" fontId="6" fillId="5" borderId="21" xfId="0" applyNumberFormat="1" applyFont="1" applyFill="1" applyBorder="1" applyAlignment="1" applyProtection="1">
      <alignment vertical="center"/>
    </xf>
    <xf numFmtId="2" fontId="2" fillId="2" borderId="22" xfId="2" applyNumberFormat="1" applyFont="1" applyFill="1" applyBorder="1" applyAlignment="1" applyProtection="1">
      <alignment horizontal="right" vertical="center" wrapText="1"/>
    </xf>
    <xf numFmtId="2" fontId="2" fillId="2" borderId="23" xfId="2" applyNumberFormat="1" applyFont="1" applyFill="1" applyBorder="1" applyAlignment="1" applyProtection="1">
      <alignment horizontal="right" vertical="center" wrapText="1"/>
    </xf>
    <xf numFmtId="2" fontId="2" fillId="2" borderId="24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Protection="1"/>
    <xf numFmtId="169" fontId="3" fillId="0" borderId="0" xfId="0" applyNumberFormat="1" applyFont="1" applyFill="1" applyBorder="1" applyProtection="1"/>
    <xf numFmtId="2" fontId="6" fillId="0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11" fillId="3" borderId="0" xfId="5" applyFont="1" applyFill="1" applyBorder="1">
      <alignment vertical="center"/>
      <protection locked="0"/>
    </xf>
    <xf numFmtId="0" fontId="12" fillId="3" borderId="0" xfId="5" applyFont="1" applyFill="1" applyBorder="1">
      <alignment vertical="center"/>
      <protection locked="0"/>
    </xf>
    <xf numFmtId="0" fontId="13" fillId="0" borderId="25" xfId="0" applyFont="1" applyFill="1" applyBorder="1"/>
    <xf numFmtId="0" fontId="14" fillId="7" borderId="25" xfId="0" applyFont="1" applyFill="1" applyBorder="1" applyAlignment="1">
      <alignment horizontal="right"/>
    </xf>
    <xf numFmtId="168" fontId="14" fillId="7" borderId="25" xfId="0" applyNumberFormat="1" applyFont="1" applyFill="1" applyBorder="1"/>
    <xf numFmtId="0" fontId="15" fillId="5" borderId="2" xfId="0" applyFont="1" applyFill="1" applyBorder="1" applyAlignment="1" applyProtection="1">
      <alignment horizontal="left" vertical="center"/>
      <protection locked="0"/>
    </xf>
    <xf numFmtId="167" fontId="15" fillId="5" borderId="26" xfId="1" applyNumberFormat="1" applyFont="1" applyFill="1" applyBorder="1" applyAlignment="1" applyProtection="1">
      <alignment horizontal="left" vertical="center"/>
      <protection locked="0"/>
    </xf>
    <xf numFmtId="0" fontId="15" fillId="5" borderId="26" xfId="0" applyFont="1" applyFill="1" applyBorder="1" applyAlignment="1" applyProtection="1">
      <alignment horizontal="left" vertical="center"/>
      <protection locked="0"/>
    </xf>
    <xf numFmtId="0" fontId="15" fillId="5" borderId="3" xfId="0" applyFont="1" applyFill="1" applyBorder="1" applyAlignment="1" applyProtection="1">
      <alignment horizontal="left" vertical="center"/>
      <protection locked="0"/>
    </xf>
    <xf numFmtId="0" fontId="15" fillId="5" borderId="4" xfId="0" applyFont="1" applyFill="1" applyBorder="1" applyAlignment="1" applyProtection="1">
      <alignment horizontal="left" vertical="center"/>
      <protection locked="0"/>
    </xf>
    <xf numFmtId="0" fontId="6" fillId="5" borderId="31" xfId="0" applyFont="1" applyFill="1" applyBorder="1" applyAlignment="1" applyProtection="1">
      <alignment horizontal="right" vertical="center"/>
    </xf>
    <xf numFmtId="0" fontId="6" fillId="9" borderId="32" xfId="0" applyFont="1" applyFill="1" applyBorder="1" applyAlignment="1" applyProtection="1">
      <alignment horizontal="right" vertical="center"/>
    </xf>
    <xf numFmtId="0" fontId="6" fillId="9" borderId="33" xfId="0" applyFont="1" applyFill="1" applyBorder="1" applyAlignment="1" applyProtection="1">
      <alignment horizontal="right" vertical="center"/>
    </xf>
    <xf numFmtId="0" fontId="6" fillId="9" borderId="34" xfId="0" applyFont="1" applyFill="1" applyBorder="1" applyAlignment="1" applyProtection="1">
      <alignment horizontal="right" vertical="center"/>
    </xf>
    <xf numFmtId="0" fontId="2" fillId="0" borderId="35" xfId="0" applyFont="1" applyFill="1" applyBorder="1" applyAlignment="1" applyProtection="1">
      <alignment horizontal="left" vertical="center" wrapText="1" indent="1"/>
    </xf>
    <xf numFmtId="168" fontId="2" fillId="0" borderId="0" xfId="2" applyNumberFormat="1" applyFont="1" applyFill="1" applyBorder="1" applyAlignment="1" applyProtection="1">
      <alignment horizontal="right" vertical="center" wrapText="1"/>
    </xf>
    <xf numFmtId="168" fontId="5" fillId="0" borderId="0" xfId="0" applyNumberFormat="1" applyFont="1" applyFill="1" applyBorder="1"/>
    <xf numFmtId="0" fontId="16" fillId="10" borderId="42" xfId="0" applyFont="1" applyFill="1" applyBorder="1" applyAlignment="1" applyProtection="1">
      <alignment horizontal="left" vertical="center" wrapText="1" indent="1"/>
    </xf>
    <xf numFmtId="0" fontId="2" fillId="0" borderId="42" xfId="0" applyFont="1" applyFill="1" applyBorder="1" applyAlignment="1" applyProtection="1">
      <alignment horizontal="left" vertical="center" indent="4"/>
    </xf>
    <xf numFmtId="0" fontId="2" fillId="0" borderId="42" xfId="0" applyFont="1" applyFill="1" applyBorder="1" applyAlignment="1" applyProtection="1">
      <alignment horizontal="left" vertical="center" indent="1"/>
    </xf>
    <xf numFmtId="170" fontId="6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2" fillId="0" borderId="42" xfId="6" applyFont="1" applyFill="1" applyBorder="1" applyAlignment="1" applyProtection="1">
      <alignment horizontal="left" vertical="center" indent="1"/>
    </xf>
    <xf numFmtId="0" fontId="2" fillId="0" borderId="53" xfId="0" applyFont="1" applyFill="1" applyBorder="1" applyAlignment="1" applyProtection="1">
      <alignment horizontal="left" vertical="center" wrapText="1" indent="1"/>
    </xf>
    <xf numFmtId="0" fontId="6" fillId="11" borderId="2" xfId="0" applyFont="1" applyFill="1" applyBorder="1" applyAlignment="1" applyProtection="1">
      <alignment horizontal="right" vertical="center" wrapText="1" indent="1"/>
    </xf>
    <xf numFmtId="0" fontId="16" fillId="0" borderId="62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168" fontId="17" fillId="0" borderId="0" xfId="0" applyNumberFormat="1" applyFont="1" applyFill="1" applyBorder="1" applyProtection="1"/>
    <xf numFmtId="0" fontId="3" fillId="0" borderId="62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2" fontId="6" fillId="5" borderId="66" xfId="0" applyNumberFormat="1" applyFont="1" applyFill="1" applyBorder="1" applyAlignment="1" applyProtection="1"/>
    <xf numFmtId="2" fontId="6" fillId="5" borderId="69" xfId="0" applyNumberFormat="1" applyFont="1" applyFill="1" applyBorder="1" applyAlignment="1" applyProtection="1"/>
    <xf numFmtId="0" fontId="2" fillId="0" borderId="42" xfId="0" applyFont="1" applyFill="1" applyBorder="1" applyAlignment="1" applyProtection="1">
      <alignment horizontal="left" vertical="center" wrapText="1" indent="3"/>
    </xf>
    <xf numFmtId="0" fontId="2" fillId="0" borderId="42" xfId="0" applyFont="1" applyFill="1" applyBorder="1" applyAlignment="1" applyProtection="1">
      <alignment horizontal="left" vertical="center" wrapText="1" indent="1"/>
    </xf>
    <xf numFmtId="170" fontId="3" fillId="0" borderId="0" xfId="0" applyNumberFormat="1" applyFont="1" applyFill="1" applyBorder="1" applyProtection="1"/>
    <xf numFmtId="2" fontId="6" fillId="5" borderId="72" xfId="0" applyNumberFormat="1" applyFont="1" applyFill="1" applyBorder="1" applyAlignment="1" applyProtection="1"/>
    <xf numFmtId="0" fontId="6" fillId="11" borderId="21" xfId="0" applyFont="1" applyFill="1" applyBorder="1" applyAlignment="1" applyProtection="1">
      <alignment horizontal="right" wrapText="1"/>
    </xf>
    <xf numFmtId="168" fontId="6" fillId="11" borderId="34" xfId="2" applyNumberFormat="1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/>
    <xf numFmtId="171" fontId="8" fillId="7" borderId="25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8" fillId="0" borderId="0" xfId="0" applyFont="1" applyFill="1" applyBorder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wrapText="1"/>
    </xf>
    <xf numFmtId="0" fontId="18" fillId="5" borderId="74" xfId="0" applyFont="1" applyFill="1" applyBorder="1" applyAlignment="1" applyProtection="1">
      <alignment horizontal="left" vertical="center"/>
    </xf>
    <xf numFmtId="0" fontId="6" fillId="5" borderId="26" xfId="0" applyFont="1" applyFill="1" applyBorder="1" applyAlignment="1" applyProtection="1">
      <alignment horizontal="left" vertical="center"/>
    </xf>
    <xf numFmtId="0" fontId="6" fillId="5" borderId="7" xfId="0" applyFont="1" applyFill="1" applyBorder="1" applyAlignment="1" applyProtection="1">
      <alignment horizontal="left" vertical="center"/>
    </xf>
    <xf numFmtId="0" fontId="6" fillId="5" borderId="67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right"/>
    </xf>
    <xf numFmtId="168" fontId="20" fillId="0" borderId="0" xfId="0" applyNumberFormat="1" applyFont="1" applyFill="1" applyBorder="1" applyAlignment="1" applyProtection="1">
      <alignment horizontal="right"/>
    </xf>
    <xf numFmtId="168" fontId="19" fillId="0" borderId="0" xfId="0" applyNumberFormat="1" applyFont="1" applyFill="1" applyBorder="1" applyAlignment="1" applyProtection="1">
      <alignment horizontal="right" wrapText="1"/>
    </xf>
    <xf numFmtId="0" fontId="19" fillId="0" borderId="0" xfId="0" applyFont="1" applyFill="1" applyBorder="1" applyAlignment="1" applyProtection="1">
      <alignment horizontal="right" wrapText="1"/>
    </xf>
    <xf numFmtId="0" fontId="5" fillId="5" borderId="75" xfId="0" applyFont="1" applyFill="1" applyBorder="1"/>
    <xf numFmtId="0" fontId="5" fillId="5" borderId="64" xfId="0" applyFont="1" applyFill="1" applyBorder="1"/>
    <xf numFmtId="168" fontId="3" fillId="0" borderId="0" xfId="0" applyNumberFormat="1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/>
    </xf>
    <xf numFmtId="0" fontId="18" fillId="5" borderId="2" xfId="0" applyFont="1" applyFill="1" applyBorder="1" applyAlignment="1" applyProtection="1">
      <alignment horizontal="left" vertical="center"/>
    </xf>
    <xf numFmtId="0" fontId="6" fillId="5" borderId="3" xfId="0" applyFont="1" applyFill="1" applyBorder="1" applyAlignment="1" applyProtection="1">
      <alignment horizontal="left" vertical="center"/>
    </xf>
    <xf numFmtId="0" fontId="18" fillId="5" borderId="26" xfId="0" applyFont="1" applyFill="1" applyBorder="1" applyAlignment="1" applyProtection="1">
      <alignment horizontal="left" vertical="center"/>
    </xf>
    <xf numFmtId="0" fontId="18" fillId="5" borderId="67" xfId="0" applyFont="1" applyFill="1" applyBorder="1" applyAlignment="1" applyProtection="1">
      <alignment horizontal="left" vertical="center"/>
    </xf>
    <xf numFmtId="168" fontId="3" fillId="0" borderId="0" xfId="0" applyNumberFormat="1" applyFont="1" applyFill="1" applyBorder="1" applyAlignment="1" applyProtection="1">
      <alignment horizontal="left"/>
    </xf>
    <xf numFmtId="0" fontId="6" fillId="2" borderId="74" xfId="0" applyFont="1" applyFill="1" applyBorder="1" applyAlignment="1" applyProtection="1">
      <alignment horizontal="left"/>
    </xf>
    <xf numFmtId="0" fontId="6" fillId="2" borderId="26" xfId="0" applyFont="1" applyFill="1" applyBorder="1" applyAlignment="1" applyProtection="1">
      <alignment horizontal="left"/>
    </xf>
    <xf numFmtId="0" fontId="8" fillId="10" borderId="79" xfId="0" applyFont="1" applyFill="1" applyBorder="1" applyAlignment="1" applyProtection="1"/>
    <xf numFmtId="0" fontId="6" fillId="2" borderId="5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3" borderId="80" xfId="0" applyFont="1" applyFill="1" applyBorder="1" applyAlignment="1" applyProtection="1">
      <alignment horizontal="centerContinuous" vertical="center"/>
    </xf>
    <xf numFmtId="0" fontId="6" fillId="13" borderId="81" xfId="0" applyFont="1" applyFill="1" applyBorder="1" applyAlignment="1" applyProtection="1">
      <alignment horizontal="centerContinuous" vertical="center"/>
    </xf>
    <xf numFmtId="0" fontId="6" fillId="13" borderId="82" xfId="0" applyFont="1" applyFill="1" applyBorder="1" applyAlignment="1" applyProtection="1">
      <alignment horizontal="centerContinuous" vertical="center"/>
    </xf>
    <xf numFmtId="0" fontId="6" fillId="13" borderId="83" xfId="0" applyFont="1" applyFill="1" applyBorder="1" applyAlignment="1" applyProtection="1">
      <alignment horizontal="centerContinuous" vertical="center"/>
    </xf>
    <xf numFmtId="0" fontId="6" fillId="13" borderId="84" xfId="0" applyFont="1" applyFill="1" applyBorder="1" applyAlignment="1" applyProtection="1">
      <alignment horizontal="centerContinuous" vertical="center"/>
    </xf>
    <xf numFmtId="0" fontId="5" fillId="13" borderId="85" xfId="0" applyFont="1" applyFill="1" applyBorder="1" applyAlignment="1">
      <alignment horizontal="centerContinuous"/>
    </xf>
    <xf numFmtId="0" fontId="6" fillId="9" borderId="86" xfId="0" applyFont="1" applyFill="1" applyBorder="1" applyAlignment="1" applyProtection="1">
      <alignment horizontal="right" vertical="center"/>
    </xf>
    <xf numFmtId="0" fontId="6" fillId="9" borderId="87" xfId="0" applyFont="1" applyFill="1" applyBorder="1" applyAlignment="1" applyProtection="1">
      <alignment horizontal="right" vertical="center"/>
    </xf>
    <xf numFmtId="0" fontId="6" fillId="12" borderId="87" xfId="0" applyFont="1" applyFill="1" applyBorder="1" applyAlignment="1" applyProtection="1">
      <alignment horizontal="right" vertical="center"/>
    </xf>
    <xf numFmtId="0" fontId="14" fillId="10" borderId="88" xfId="0" applyFont="1" applyFill="1" applyBorder="1"/>
    <xf numFmtId="0" fontId="21" fillId="15" borderId="2" xfId="0" applyFont="1" applyFill="1" applyBorder="1" applyAlignment="1" applyProtection="1"/>
    <xf numFmtId="0" fontId="21" fillId="15" borderId="3" xfId="0" applyFont="1" applyFill="1" applyBorder="1" applyAlignment="1" applyProtection="1">
      <alignment wrapText="1"/>
    </xf>
    <xf numFmtId="172" fontId="21" fillId="15" borderId="3" xfId="0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left" wrapText="1"/>
    </xf>
    <xf numFmtId="0" fontId="21" fillId="15" borderId="2" xfId="0" applyFont="1" applyFill="1" applyBorder="1" applyAlignment="1" applyProtection="1">
      <alignment vertical="center"/>
    </xf>
    <xf numFmtId="0" fontId="21" fillId="15" borderId="3" xfId="0" applyFont="1" applyFill="1" applyBorder="1" applyAlignment="1" applyProtection="1">
      <alignment vertical="center"/>
    </xf>
    <xf numFmtId="2" fontId="6" fillId="15" borderId="3" xfId="0" applyNumberFormat="1" applyFont="1" applyFill="1" applyBorder="1" applyAlignment="1" applyProtection="1">
      <alignment horizontal="right"/>
    </xf>
    <xf numFmtId="168" fontId="6" fillId="5" borderId="30" xfId="0" applyNumberFormat="1" applyFont="1" applyFill="1" applyBorder="1" applyAlignment="1" applyProtection="1">
      <alignment horizontal="right" vertical="center"/>
    </xf>
    <xf numFmtId="167" fontId="3" fillId="0" borderId="0" xfId="1" applyFont="1" applyFill="1" applyBorder="1" applyAlignment="1" applyProtection="1">
      <alignment horizontal="left"/>
    </xf>
    <xf numFmtId="174" fontId="3" fillId="0" borderId="0" xfId="1" applyNumberFormat="1" applyFont="1" applyFill="1" applyBorder="1" applyAlignment="1" applyProtection="1">
      <alignment horizontal="left"/>
    </xf>
    <xf numFmtId="175" fontId="19" fillId="0" borderId="0" xfId="0" applyNumberFormat="1" applyFont="1" applyFill="1" applyBorder="1" applyAlignment="1" applyProtection="1">
      <alignment horizontal="right"/>
    </xf>
    <xf numFmtId="176" fontId="3" fillId="0" borderId="0" xfId="1" applyNumberFormat="1" applyFont="1" applyFill="1" applyBorder="1" applyAlignment="1" applyProtection="1">
      <alignment horizontal="left"/>
    </xf>
    <xf numFmtId="168" fontId="6" fillId="6" borderId="8" xfId="0" applyNumberFormat="1" applyFont="1" applyFill="1" applyBorder="1" applyAlignment="1" applyProtection="1">
      <alignment horizontal="center" vertical="center"/>
    </xf>
    <xf numFmtId="177" fontId="21" fillId="15" borderId="2" xfId="0" applyNumberFormat="1" applyFont="1" applyFill="1" applyBorder="1" applyAlignment="1" applyProtection="1">
      <alignment horizontal="right"/>
    </xf>
    <xf numFmtId="177" fontId="21" fillId="15" borderId="3" xfId="0" applyNumberFormat="1" applyFont="1" applyFill="1" applyBorder="1" applyAlignment="1" applyProtection="1">
      <alignment horizontal="right"/>
    </xf>
    <xf numFmtId="177" fontId="21" fillId="15" borderId="4" xfId="0" applyNumberFormat="1" applyFont="1" applyFill="1" applyBorder="1" applyAlignment="1" applyProtection="1">
      <alignment horizontal="right"/>
    </xf>
    <xf numFmtId="177" fontId="6" fillId="2" borderId="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Protection="1"/>
    <xf numFmtId="177" fontId="21" fillId="15" borderId="2" xfId="0" applyNumberFormat="1" applyFont="1" applyFill="1" applyBorder="1" applyAlignment="1" applyProtection="1">
      <alignment horizontal="right" vertical="center"/>
    </xf>
    <xf numFmtId="177" fontId="21" fillId="15" borderId="3" xfId="0" applyNumberFormat="1" applyFont="1" applyFill="1" applyBorder="1" applyAlignment="1" applyProtection="1">
      <alignment horizontal="right" vertical="center"/>
    </xf>
    <xf numFmtId="177" fontId="21" fillId="15" borderId="4" xfId="0" applyNumberFormat="1" applyFont="1" applyFill="1" applyBorder="1" applyAlignment="1" applyProtection="1">
      <alignment horizontal="right" vertical="center"/>
    </xf>
    <xf numFmtId="177" fontId="2" fillId="2" borderId="41" xfId="0" applyNumberFormat="1" applyFont="1" applyFill="1" applyBorder="1" applyAlignment="1" applyProtection="1">
      <alignment vertical="center" wrapText="1"/>
      <protection locked="0"/>
    </xf>
    <xf numFmtId="177" fontId="2" fillId="2" borderId="65" xfId="0" applyNumberFormat="1" applyFont="1" applyFill="1" applyBorder="1" applyAlignment="1" applyProtection="1">
      <alignment vertical="center" wrapText="1"/>
      <protection locked="0"/>
    </xf>
    <xf numFmtId="177" fontId="2" fillId="2" borderId="14" xfId="0" applyNumberFormat="1" applyFont="1" applyFill="1" applyBorder="1" applyAlignment="1" applyProtection="1">
      <alignment vertical="center" wrapText="1"/>
      <protection locked="0"/>
    </xf>
    <xf numFmtId="177" fontId="6" fillId="5" borderId="49" xfId="0" applyNumberFormat="1" applyFont="1" applyFill="1" applyBorder="1" applyAlignment="1" applyProtection="1"/>
    <xf numFmtId="177" fontId="6" fillId="5" borderId="68" xfId="0" applyNumberFormat="1" applyFont="1" applyFill="1" applyBorder="1" applyAlignment="1" applyProtection="1"/>
    <xf numFmtId="177" fontId="6" fillId="5" borderId="50" xfId="0" applyNumberFormat="1" applyFont="1" applyFill="1" applyBorder="1" applyAlignment="1" applyProtection="1"/>
    <xf numFmtId="177" fontId="2" fillId="2" borderId="50" xfId="0" applyNumberFormat="1" applyFont="1" applyFill="1" applyBorder="1" applyAlignment="1" applyProtection="1">
      <alignment vertical="center" wrapText="1"/>
      <protection locked="0"/>
    </xf>
    <xf numFmtId="177" fontId="2" fillId="2" borderId="48" xfId="0" applyNumberFormat="1" applyFont="1" applyFill="1" applyBorder="1" applyAlignment="1" applyProtection="1">
      <alignment vertical="center" wrapText="1"/>
      <protection locked="0"/>
    </xf>
    <xf numFmtId="177" fontId="2" fillId="2" borderId="49" xfId="0" applyNumberFormat="1" applyFont="1" applyFill="1" applyBorder="1" applyAlignment="1" applyProtection="1">
      <alignment vertical="center" wrapText="1"/>
      <protection locked="0"/>
    </xf>
    <xf numFmtId="177" fontId="2" fillId="0" borderId="50" xfId="0" applyNumberFormat="1" applyFont="1" applyFill="1" applyBorder="1" applyAlignment="1" applyProtection="1">
      <alignment vertical="center" wrapText="1"/>
      <protection locked="0"/>
    </xf>
    <xf numFmtId="177" fontId="2" fillId="0" borderId="48" xfId="0" applyNumberFormat="1" applyFont="1" applyFill="1" applyBorder="1" applyAlignment="1" applyProtection="1">
      <alignment vertical="center" wrapText="1"/>
      <protection locked="0"/>
    </xf>
    <xf numFmtId="177" fontId="2" fillId="0" borderId="49" xfId="0" applyNumberFormat="1" applyFont="1" applyFill="1" applyBorder="1" applyAlignment="1" applyProtection="1">
      <alignment vertical="center" wrapText="1"/>
      <protection locked="0"/>
    </xf>
    <xf numFmtId="177" fontId="2" fillId="0" borderId="92" xfId="0" applyNumberFormat="1" applyFont="1" applyFill="1" applyBorder="1" applyAlignment="1" applyProtection="1">
      <alignment vertical="center" wrapText="1"/>
      <protection locked="0"/>
    </xf>
    <xf numFmtId="177" fontId="2" fillId="0" borderId="98" xfId="0" applyNumberFormat="1" applyFont="1" applyFill="1" applyBorder="1" applyAlignment="1" applyProtection="1">
      <alignment vertical="center" wrapText="1"/>
      <protection locked="0"/>
    </xf>
    <xf numFmtId="177" fontId="2" fillId="0" borderId="99" xfId="0" applyNumberFormat="1" applyFont="1" applyFill="1" applyBorder="1" applyAlignment="1" applyProtection="1">
      <alignment vertical="center" wrapText="1"/>
      <protection locked="0"/>
    </xf>
    <xf numFmtId="177" fontId="2" fillId="0" borderId="23" xfId="0" applyNumberFormat="1" applyFont="1" applyFill="1" applyBorder="1" applyAlignment="1" applyProtection="1">
      <alignment vertical="center" wrapText="1"/>
      <protection locked="0"/>
    </xf>
    <xf numFmtId="177" fontId="2" fillId="0" borderId="31" xfId="0" applyNumberFormat="1" applyFont="1" applyFill="1" applyBorder="1" applyAlignment="1" applyProtection="1">
      <alignment vertical="center" wrapText="1"/>
      <protection locked="0"/>
    </xf>
    <xf numFmtId="177" fontId="2" fillId="0" borderId="22" xfId="0" applyNumberFormat="1" applyFont="1" applyFill="1" applyBorder="1" applyAlignment="1" applyProtection="1">
      <alignment vertical="center" wrapText="1"/>
      <protection locked="0"/>
    </xf>
    <xf numFmtId="177" fontId="6" fillId="11" borderId="33" xfId="2" applyNumberFormat="1" applyFont="1" applyFill="1" applyBorder="1" applyAlignment="1" applyProtection="1">
      <alignment horizontal="right" wrapText="1"/>
    </xf>
    <xf numFmtId="177" fontId="2" fillId="2" borderId="13" xfId="0" applyNumberFormat="1" applyFont="1" applyFill="1" applyBorder="1" applyAlignment="1" applyProtection="1">
      <alignment horizontal="right" vertical="center"/>
    </xf>
    <xf numFmtId="177" fontId="2" fillId="2" borderId="40" xfId="0" applyNumberFormat="1" applyFont="1" applyFill="1" applyBorder="1" applyAlignment="1" applyProtection="1">
      <alignment horizontal="right" vertical="center"/>
    </xf>
    <xf numFmtId="177" fontId="2" fillId="2" borderId="41" xfId="0" applyNumberFormat="1" applyFont="1" applyFill="1" applyBorder="1" applyAlignment="1" applyProtection="1">
      <alignment horizontal="right" vertical="center"/>
    </xf>
    <xf numFmtId="177" fontId="2" fillId="2" borderId="14" xfId="0" applyNumberFormat="1" applyFont="1" applyFill="1" applyBorder="1" applyAlignment="1" applyProtection="1">
      <alignment horizontal="right" vertical="center"/>
    </xf>
    <xf numFmtId="177" fontId="6" fillId="5" borderId="67" xfId="0" applyNumberFormat="1" applyFont="1" applyFill="1" applyBorder="1" applyAlignment="1" applyProtection="1">
      <alignment horizontal="left"/>
    </xf>
    <xf numFmtId="177" fontId="6" fillId="5" borderId="47" xfId="0" applyNumberFormat="1" applyFont="1" applyFill="1" applyBorder="1" applyAlignment="1" applyProtection="1">
      <alignment horizontal="left"/>
    </xf>
    <xf numFmtId="177" fontId="6" fillId="5" borderId="48" xfId="0" applyNumberFormat="1" applyFont="1" applyFill="1" applyBorder="1" applyAlignment="1" applyProtection="1">
      <alignment horizontal="left"/>
    </xf>
    <xf numFmtId="177" fontId="6" fillId="5" borderId="49" xfId="0" applyNumberFormat="1" applyFont="1" applyFill="1" applyBorder="1" applyAlignment="1" applyProtection="1">
      <alignment horizontal="left"/>
    </xf>
    <xf numFmtId="177" fontId="6" fillId="5" borderId="50" xfId="0" applyNumberFormat="1" applyFont="1" applyFill="1" applyBorder="1" applyAlignment="1" applyProtection="1">
      <alignment horizontal="left"/>
    </xf>
    <xf numFmtId="177" fontId="6" fillId="5" borderId="63" xfId="0" applyNumberFormat="1" applyFont="1" applyFill="1" applyBorder="1" applyAlignment="1" applyProtection="1">
      <alignment horizontal="right"/>
    </xf>
    <xf numFmtId="177" fontId="2" fillId="2" borderId="47" xfId="0" applyNumberFormat="1" applyFont="1" applyFill="1" applyBorder="1" applyAlignment="1" applyProtection="1">
      <alignment horizontal="right" vertical="center"/>
    </xf>
    <xf numFmtId="177" fontId="2" fillId="2" borderId="48" xfId="0" applyNumberFormat="1" applyFont="1" applyFill="1" applyBorder="1" applyAlignment="1" applyProtection="1">
      <alignment horizontal="right" vertical="center"/>
    </xf>
    <xf numFmtId="177" fontId="2" fillId="2" borderId="49" xfId="0" applyNumberFormat="1" applyFont="1" applyFill="1" applyBorder="1" applyAlignment="1" applyProtection="1">
      <alignment horizontal="right" vertical="center"/>
    </xf>
    <xf numFmtId="177" fontId="3" fillId="5" borderId="63" xfId="0" applyNumberFormat="1" applyFont="1" applyFill="1" applyBorder="1" applyProtection="1"/>
    <xf numFmtId="177" fontId="2" fillId="2" borderId="30" xfId="0" applyNumberFormat="1" applyFont="1" applyFill="1" applyBorder="1" applyAlignment="1" applyProtection="1">
      <alignment horizontal="right" vertical="center"/>
    </xf>
    <xf numFmtId="177" fontId="2" fillId="2" borderId="31" xfId="0" applyNumberFormat="1" applyFont="1" applyFill="1" applyBorder="1" applyAlignment="1" applyProtection="1">
      <alignment horizontal="right" vertical="center"/>
    </xf>
    <xf numFmtId="177" fontId="2" fillId="2" borderId="22" xfId="0" applyNumberFormat="1" applyFont="1" applyFill="1" applyBorder="1" applyAlignment="1" applyProtection="1">
      <alignment horizontal="right" vertical="center"/>
    </xf>
    <xf numFmtId="177" fontId="3" fillId="5" borderId="64" xfId="0" applyNumberFormat="1" applyFont="1" applyFill="1" applyBorder="1" applyProtection="1"/>
    <xf numFmtId="177" fontId="6" fillId="11" borderId="61" xfId="2" applyNumberFormat="1" applyFont="1" applyFill="1" applyBorder="1" applyAlignment="1" applyProtection="1">
      <alignment horizontal="right" wrapText="1"/>
    </xf>
    <xf numFmtId="177" fontId="6" fillId="11" borderId="59" xfId="2" applyNumberFormat="1" applyFont="1" applyFill="1" applyBorder="1" applyAlignment="1" applyProtection="1">
      <alignment horizontal="right" wrapText="1"/>
    </xf>
    <xf numFmtId="177" fontId="6" fillId="11" borderId="60" xfId="2" applyNumberFormat="1" applyFont="1" applyFill="1" applyBorder="1" applyAlignment="1" applyProtection="1">
      <alignment horizontal="right" wrapText="1"/>
    </xf>
    <xf numFmtId="177" fontId="2" fillId="10" borderId="61" xfId="0" applyNumberFormat="1" applyFont="1" applyFill="1" applyBorder="1" applyAlignment="1" applyProtection="1">
      <alignment horizontal="right" vertical="center"/>
    </xf>
    <xf numFmtId="177" fontId="2" fillId="10" borderId="59" xfId="0" applyNumberFormat="1" applyFont="1" applyFill="1" applyBorder="1" applyAlignment="1" applyProtection="1">
      <alignment horizontal="right" vertical="center"/>
    </xf>
    <xf numFmtId="177" fontId="2" fillId="10" borderId="60" xfId="0" applyNumberFormat="1" applyFont="1" applyFill="1" applyBorder="1" applyAlignment="1" applyProtection="1">
      <alignment horizontal="right" vertical="center"/>
    </xf>
    <xf numFmtId="177" fontId="2" fillId="14" borderId="0" xfId="0" applyNumberFormat="1" applyFont="1" applyFill="1" applyBorder="1" applyAlignment="1" applyProtection="1">
      <alignment horizontal="left" vertical="center"/>
    </xf>
    <xf numFmtId="177" fontId="2" fillId="2" borderId="61" xfId="0" applyNumberFormat="1" applyFont="1" applyFill="1" applyBorder="1" applyAlignment="1" applyProtection="1">
      <alignment horizontal="right" vertical="center"/>
    </xf>
    <xf numFmtId="177" fontId="2" fillId="2" borderId="18" xfId="0" applyNumberFormat="1" applyFont="1" applyFill="1" applyBorder="1" applyAlignment="1" applyProtection="1">
      <alignment horizontal="right" vertical="center"/>
    </xf>
    <xf numFmtId="177" fontId="2" fillId="2" borderId="89" xfId="0" applyNumberFormat="1" applyFont="1" applyFill="1" applyBorder="1" applyAlignment="1" applyProtection="1">
      <alignment horizontal="right" vertical="center"/>
    </xf>
    <xf numFmtId="177" fontId="2" fillId="2" borderId="15" xfId="0" applyNumberFormat="1" applyFont="1" applyFill="1" applyBorder="1" applyAlignment="1" applyProtection="1">
      <alignment horizontal="right" vertical="center"/>
    </xf>
    <xf numFmtId="177" fontId="2" fillId="14" borderId="0" xfId="0" applyNumberFormat="1" applyFont="1" applyFill="1" applyBorder="1" applyAlignment="1" applyProtection="1">
      <alignment horizontal="right" vertical="center"/>
    </xf>
    <xf numFmtId="177" fontId="5" fillId="10" borderId="63" xfId="0" applyNumberFormat="1" applyFont="1" applyFill="1" applyBorder="1"/>
    <xf numFmtId="177" fontId="2" fillId="2" borderId="90" xfId="0" applyNumberFormat="1" applyFont="1" applyFill="1" applyBorder="1" applyAlignment="1" applyProtection="1">
      <alignment horizontal="right" vertical="center"/>
    </xf>
    <xf numFmtId="177" fontId="2" fillId="2" borderId="50" xfId="0" applyNumberFormat="1" applyFont="1" applyFill="1" applyBorder="1" applyAlignment="1" applyProtection="1">
      <alignment horizontal="right" vertical="center"/>
    </xf>
    <xf numFmtId="177" fontId="2" fillId="2" borderId="20" xfId="0" applyNumberFormat="1" applyFont="1" applyFill="1" applyBorder="1" applyAlignment="1" applyProtection="1">
      <alignment horizontal="right" vertical="center"/>
    </xf>
    <xf numFmtId="177" fontId="2" fillId="2" borderId="91" xfId="0" applyNumberFormat="1" applyFont="1" applyFill="1" applyBorder="1" applyAlignment="1" applyProtection="1">
      <alignment horizontal="right" vertical="center"/>
    </xf>
    <xf numFmtId="177" fontId="2" fillId="14" borderId="75" xfId="0" applyNumberFormat="1" applyFont="1" applyFill="1" applyBorder="1" applyAlignment="1" applyProtection="1">
      <alignment horizontal="right" vertical="center"/>
    </xf>
    <xf numFmtId="177" fontId="2" fillId="2" borderId="92" xfId="0" applyNumberFormat="1" applyFont="1" applyFill="1" applyBorder="1" applyAlignment="1" applyProtection="1">
      <alignment horizontal="right" vertical="center"/>
    </xf>
    <xf numFmtId="177" fontId="2" fillId="2" borderId="93" xfId="0" applyNumberFormat="1" applyFont="1" applyFill="1" applyBorder="1" applyAlignment="1" applyProtection="1">
      <alignment horizontal="right" vertical="center"/>
    </xf>
    <xf numFmtId="177" fontId="2" fillId="14" borderId="62" xfId="0" applyNumberFormat="1" applyFont="1" applyFill="1" applyBorder="1" applyAlignment="1" applyProtection="1">
      <alignment horizontal="right" vertical="center"/>
    </xf>
    <xf numFmtId="177" fontId="2" fillId="2" borderId="94" xfId="0" applyNumberFormat="1" applyFont="1" applyFill="1" applyBorder="1" applyAlignment="1" applyProtection="1">
      <alignment horizontal="right" vertical="center"/>
    </xf>
    <xf numFmtId="177" fontId="2" fillId="2" borderId="95" xfId="0" applyNumberFormat="1" applyFont="1" applyFill="1" applyBorder="1" applyAlignment="1" applyProtection="1">
      <alignment horizontal="right" vertical="center"/>
    </xf>
    <xf numFmtId="177" fontId="2" fillId="2" borderId="96" xfId="0" applyNumberFormat="1" applyFont="1" applyFill="1" applyBorder="1" applyAlignment="1" applyProtection="1">
      <alignment horizontal="right" vertical="center"/>
    </xf>
    <xf numFmtId="177" fontId="2" fillId="2" borderId="97" xfId="0" applyNumberFormat="1" applyFont="1" applyFill="1" applyBorder="1" applyAlignment="1" applyProtection="1">
      <alignment horizontal="right" vertical="center"/>
    </xf>
    <xf numFmtId="0" fontId="166" fillId="0" borderId="0" xfId="0" applyFont="1"/>
    <xf numFmtId="0" fontId="38" fillId="0" borderId="0" xfId="0" applyFont="1"/>
    <xf numFmtId="177" fontId="2" fillId="8" borderId="13" xfId="2" applyNumberFormat="1" applyFont="1" applyFill="1" applyBorder="1" applyAlignment="1" applyProtection="1">
      <alignment horizontal="right" vertical="center" wrapText="1"/>
    </xf>
    <xf numFmtId="177" fontId="2" fillId="8" borderId="40" xfId="2" applyNumberFormat="1" applyFont="1" applyFill="1" applyBorder="1" applyAlignment="1" applyProtection="1">
      <alignment horizontal="right" vertical="center" wrapText="1"/>
    </xf>
    <xf numFmtId="177" fontId="2" fillId="2" borderId="41" xfId="2" applyNumberFormat="1" applyFont="1" applyFill="1" applyBorder="1" applyAlignment="1" applyProtection="1">
      <alignment horizontal="right" vertical="center" wrapText="1"/>
    </xf>
    <xf numFmtId="177" fontId="2" fillId="2" borderId="14" xfId="2" applyNumberFormat="1" applyFont="1" applyFill="1" applyBorder="1" applyAlignment="1" applyProtection="1">
      <alignment horizontal="right" vertical="center" wrapText="1"/>
    </xf>
    <xf numFmtId="177" fontId="2" fillId="2" borderId="15" xfId="2" applyNumberFormat="1" applyFont="1" applyFill="1" applyBorder="1" applyAlignment="1" applyProtection="1">
      <alignment horizontal="right" vertical="center" wrapText="1"/>
    </xf>
    <xf numFmtId="177" fontId="6" fillId="5" borderId="51" xfId="0" applyNumberFormat="1" applyFont="1" applyFill="1" applyBorder="1" applyAlignment="1" applyProtection="1">
      <alignment horizontal="left"/>
    </xf>
    <xf numFmtId="177" fontId="2" fillId="8" borderId="47" xfId="2" applyNumberFormat="1" applyFont="1" applyFill="1" applyBorder="1" applyAlignment="1" applyProtection="1">
      <alignment horizontal="right" wrapText="1"/>
    </xf>
    <xf numFmtId="177" fontId="2" fillId="8" borderId="48" xfId="2" applyNumberFormat="1" applyFont="1" applyFill="1" applyBorder="1" applyAlignment="1" applyProtection="1">
      <alignment horizontal="right" wrapText="1"/>
    </xf>
    <xf numFmtId="177" fontId="2" fillId="2" borderId="49" xfId="2" applyNumberFormat="1" applyFont="1" applyFill="1" applyBorder="1" applyAlignment="1" applyProtection="1">
      <alignment horizontal="right" wrapText="1"/>
    </xf>
    <xf numFmtId="177" fontId="2" fillId="2" borderId="52" xfId="2" applyNumberFormat="1" applyFont="1" applyFill="1" applyBorder="1" applyAlignment="1" applyProtection="1">
      <alignment horizontal="right" wrapText="1"/>
    </xf>
    <xf numFmtId="177" fontId="2" fillId="8" borderId="30" xfId="2" applyNumberFormat="1" applyFont="1" applyFill="1" applyBorder="1" applyAlignment="1" applyProtection="1">
      <alignment horizontal="right" wrapText="1"/>
    </xf>
    <xf numFmtId="177" fontId="2" fillId="8" borderId="31" xfId="2" applyNumberFormat="1" applyFont="1" applyFill="1" applyBorder="1" applyAlignment="1" applyProtection="1">
      <alignment horizontal="right" wrapText="1"/>
    </xf>
    <xf numFmtId="177" fontId="2" fillId="2" borderId="22" xfId="2" applyNumberFormat="1" applyFont="1" applyFill="1" applyBorder="1" applyAlignment="1" applyProtection="1">
      <alignment horizontal="right" wrapText="1"/>
    </xf>
    <xf numFmtId="177" fontId="2" fillId="2" borderId="58" xfId="2" applyNumberFormat="1" applyFont="1" applyFill="1" applyBorder="1" applyAlignment="1" applyProtection="1">
      <alignment horizontal="right" wrapText="1"/>
    </xf>
    <xf numFmtId="177" fontId="3" fillId="7" borderId="73" xfId="0" applyNumberFormat="1" applyFont="1" applyFill="1" applyBorder="1" applyAlignment="1">
      <alignment horizontal="center"/>
    </xf>
    <xf numFmtId="177" fontId="2" fillId="2" borderId="36" xfId="0" applyNumberFormat="1" applyFont="1" applyFill="1" applyBorder="1" applyAlignment="1" applyProtection="1">
      <alignment vertical="center" wrapText="1"/>
      <protection locked="0"/>
    </xf>
    <xf numFmtId="177" fontId="2" fillId="2" borderId="37" xfId="0" applyNumberFormat="1" applyFont="1" applyFill="1" applyBorder="1" applyAlignment="1" applyProtection="1">
      <alignment vertical="center" wrapText="1"/>
      <protection locked="0"/>
    </xf>
    <xf numFmtId="177" fontId="2" fillId="2" borderId="38" xfId="0" applyNumberFormat="1" applyFont="1" applyFill="1" applyBorder="1" applyAlignment="1" applyProtection="1">
      <alignment vertical="center" wrapText="1"/>
      <protection locked="0"/>
    </xf>
    <xf numFmtId="177" fontId="2" fillId="2" borderId="39" xfId="0" applyNumberFormat="1" applyFont="1" applyFill="1" applyBorder="1" applyAlignment="1" applyProtection="1">
      <alignment vertical="center" wrapText="1"/>
      <protection locked="0"/>
    </xf>
    <xf numFmtId="177" fontId="6" fillId="5" borderId="43" xfId="0" applyNumberFormat="1" applyFont="1" applyFill="1" applyBorder="1" applyAlignment="1" applyProtection="1">
      <alignment vertical="center"/>
    </xf>
    <xf numFmtId="177" fontId="6" fillId="5" borderId="44" xfId="0" applyNumberFormat="1" applyFont="1" applyFill="1" applyBorder="1" applyAlignment="1" applyProtection="1">
      <alignment vertical="center"/>
    </xf>
    <xf numFmtId="177" fontId="6" fillId="5" borderId="45" xfId="0" applyNumberFormat="1" applyFont="1" applyFill="1" applyBorder="1" applyAlignment="1" applyProtection="1">
      <alignment vertical="center"/>
    </xf>
    <xf numFmtId="177" fontId="6" fillId="5" borderId="46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 wrapText="1"/>
      <protection locked="0"/>
    </xf>
    <xf numFmtId="177" fontId="2" fillId="2" borderId="44" xfId="0" applyNumberFormat="1" applyFont="1" applyFill="1" applyBorder="1" applyAlignment="1" applyProtection="1">
      <alignment vertical="center" wrapText="1"/>
      <protection locked="0"/>
    </xf>
    <xf numFmtId="177" fontId="2" fillId="2" borderId="45" xfId="0" applyNumberFormat="1" applyFont="1" applyFill="1" applyBorder="1" applyAlignment="1" applyProtection="1">
      <alignment vertical="center" wrapText="1"/>
      <protection locked="0"/>
    </xf>
    <xf numFmtId="177" fontId="2" fillId="2" borderId="46" xfId="0" applyNumberFormat="1" applyFont="1" applyFill="1" applyBorder="1" applyAlignment="1" applyProtection="1">
      <alignment vertical="center" wrapText="1"/>
      <protection locked="0"/>
    </xf>
    <xf numFmtId="177" fontId="2" fillId="2" borderId="54" xfId="0" applyNumberFormat="1" applyFont="1" applyFill="1" applyBorder="1" applyAlignment="1" applyProtection="1">
      <alignment vertical="center" wrapText="1"/>
      <protection locked="0"/>
    </xf>
    <xf numFmtId="177" fontId="2" fillId="2" borderId="55" xfId="0" applyNumberFormat="1" applyFont="1" applyFill="1" applyBorder="1" applyAlignment="1" applyProtection="1">
      <alignment vertical="center" wrapText="1"/>
      <protection locked="0"/>
    </xf>
    <xf numFmtId="177" fontId="2" fillId="2" borderId="56" xfId="0" applyNumberFormat="1" applyFont="1" applyFill="1" applyBorder="1" applyAlignment="1" applyProtection="1">
      <alignment vertical="center" wrapText="1"/>
      <protection locked="0"/>
    </xf>
    <xf numFmtId="177" fontId="2" fillId="2" borderId="57" xfId="0" applyNumberFormat="1" applyFont="1" applyFill="1" applyBorder="1" applyAlignment="1" applyProtection="1">
      <alignment vertical="center" wrapText="1"/>
      <protection locked="0"/>
    </xf>
    <xf numFmtId="10" fontId="2" fillId="0" borderId="19" xfId="2" applyNumberFormat="1" applyFont="1" applyFill="1" applyBorder="1" applyAlignment="1" applyProtection="1">
      <alignment horizontal="right" vertical="center" wrapText="1"/>
    </xf>
    <xf numFmtId="177" fontId="0" fillId="0" borderId="0" xfId="0" applyNumberFormat="1"/>
    <xf numFmtId="177" fontId="0" fillId="0" borderId="0" xfId="1" applyNumberFormat="1" applyFont="1"/>
    <xf numFmtId="168" fontId="6" fillId="6" borderId="6" xfId="0" applyNumberFormat="1" applyFont="1" applyFill="1" applyBorder="1" applyAlignment="1" applyProtection="1">
      <alignment horizontal="center" vertical="center"/>
    </xf>
    <xf numFmtId="168" fontId="6" fillId="6" borderId="7" xfId="0" applyNumberFormat="1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/>
    </xf>
    <xf numFmtId="0" fontId="8" fillId="5" borderId="29" xfId="0" applyFont="1" applyFill="1" applyBorder="1" applyAlignment="1" applyProtection="1">
      <alignment horizontal="center"/>
    </xf>
    <xf numFmtId="0" fontId="8" fillId="9" borderId="17" xfId="0" applyFont="1" applyFill="1" applyBorder="1" applyAlignment="1" applyProtection="1">
      <alignment horizontal="center"/>
    </xf>
    <xf numFmtId="0" fontId="8" fillId="9" borderId="18" xfId="0" applyFont="1" applyFill="1" applyBorder="1" applyAlignment="1" applyProtection="1">
      <alignment horizontal="center"/>
    </xf>
    <xf numFmtId="0" fontId="8" fillId="9" borderId="19" xfId="0" applyFont="1" applyFill="1" applyBorder="1" applyAlignment="1" applyProtection="1">
      <alignment horizontal="center"/>
    </xf>
    <xf numFmtId="0" fontId="6" fillId="8" borderId="6" xfId="0" applyFont="1" applyFill="1" applyBorder="1" applyAlignment="1" applyProtection="1">
      <alignment horizontal="center" vertical="center"/>
    </xf>
    <xf numFmtId="0" fontId="6" fillId="8" borderId="27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/>
    </xf>
    <xf numFmtId="0" fontId="167" fillId="115" borderId="164" xfId="0" applyFont="1" applyFill="1" applyBorder="1" applyAlignment="1">
      <alignment horizontal="center" vertical="center" wrapText="1"/>
    </xf>
    <xf numFmtId="0" fontId="167" fillId="115" borderId="165" xfId="0" applyFont="1" applyFill="1" applyBorder="1" applyAlignment="1">
      <alignment horizontal="center" vertical="center" wrapText="1"/>
    </xf>
    <xf numFmtId="0" fontId="167" fillId="115" borderId="70" xfId="0" applyFont="1" applyFill="1" applyBorder="1" applyAlignment="1">
      <alignment horizontal="center" vertical="center" wrapText="1"/>
    </xf>
    <xf numFmtId="0" fontId="167" fillId="115" borderId="71" xfId="0" applyFont="1" applyFill="1" applyBorder="1" applyAlignment="1">
      <alignment horizontal="center" vertical="center" wrapText="1"/>
    </xf>
    <xf numFmtId="0" fontId="167" fillId="115" borderId="128" xfId="0" applyFont="1" applyFill="1" applyBorder="1" applyAlignment="1">
      <alignment horizontal="center" vertical="center" wrapText="1"/>
    </xf>
    <xf numFmtId="0" fontId="167" fillId="115" borderId="12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 applyProtection="1">
      <alignment horizontal="center"/>
    </xf>
    <xf numFmtId="0" fontId="2" fillId="2" borderId="48" xfId="0" applyFont="1" applyFill="1" applyBorder="1" applyAlignment="1" applyProtection="1">
      <alignment horizontal="center"/>
    </xf>
    <xf numFmtId="0" fontId="2" fillId="2" borderId="30" xfId="0" applyFont="1" applyFill="1" applyBorder="1" applyAlignment="1" applyProtection="1">
      <alignment horizontal="center"/>
    </xf>
    <xf numFmtId="0" fontId="2" fillId="2" borderId="31" xfId="0" applyFont="1" applyFill="1" applyBorder="1" applyAlignment="1" applyProtection="1">
      <alignment horizontal="center"/>
    </xf>
    <xf numFmtId="0" fontId="8" fillId="9" borderId="76" xfId="0" applyFont="1" applyFill="1" applyBorder="1" applyAlignment="1" applyProtection="1">
      <alignment horizontal="center" vertical="center"/>
    </xf>
    <xf numFmtId="0" fontId="8" fillId="9" borderId="38" xfId="0" applyFont="1" applyFill="1" applyBorder="1" applyAlignment="1" applyProtection="1">
      <alignment horizontal="center" vertical="center"/>
    </xf>
    <xf numFmtId="0" fontId="8" fillId="12" borderId="77" xfId="0" applyFont="1" applyFill="1" applyBorder="1" applyAlignment="1" applyProtection="1">
      <alignment horizontal="center" vertical="center" wrapText="1"/>
    </xf>
    <xf numFmtId="0" fontId="8" fillId="12" borderId="78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/>
    </xf>
    <xf numFmtId="0" fontId="2" fillId="2" borderId="40" xfId="0" applyFont="1" applyFill="1" applyBorder="1" applyAlignment="1" applyProtection="1">
      <alignment horizontal="center"/>
    </xf>
    <xf numFmtId="168" fontId="2" fillId="0" borderId="15" xfId="2" applyNumberFormat="1" applyFont="1" applyFill="1" applyBorder="1" applyAlignment="1" applyProtection="1">
      <alignment horizontal="right" vertical="center" wrapText="1"/>
    </xf>
  </cellXfs>
  <cellStyles count="3529">
    <cellStyle name=" 1" xfId="13"/>
    <cellStyle name=" 1 2" xfId="14"/>
    <cellStyle name=" 1 2 2" xfId="15"/>
    <cellStyle name=" 1 2 3" xfId="16"/>
    <cellStyle name=" 1 3" xfId="17"/>
    <cellStyle name=" 1 3 2" xfId="18"/>
    <cellStyle name=" 1 4" xfId="19"/>
    <cellStyle name=" 1_29(d) - Gas extensions -tariffs" xfId="20"/>
    <cellStyle name="_x000a_shell=progma" xfId="21"/>
    <cellStyle name="%" xfId="22"/>
    <cellStyle name="%_Opening  Detailed BS" xfId="23"/>
    <cellStyle name="_3GIS model v2.77" xfId="24"/>
    <cellStyle name="_3GIS model v2.77_Distribution Business_Retail Fin Perform " xfId="25"/>
    <cellStyle name="_3GIS model v2.77_Fleet Overhead Costs 2_Retail Fin Perform " xfId="26"/>
    <cellStyle name="_3GIS model v2.77_Fleet Overhead Costs_Retail Fin Perform " xfId="27"/>
    <cellStyle name="_3GIS model v2.77_Forecast 2_Retail Fin Perform " xfId="28"/>
    <cellStyle name="_3GIS model v2.77_Forecast_Retail Fin Perform " xfId="29"/>
    <cellStyle name="_3GIS model v2.77_Funding &amp; Cashflow_1_Retail Fin Perform " xfId="30"/>
    <cellStyle name="_3GIS model v2.77_Funding &amp; Cashflow_Retail Fin Perform " xfId="31"/>
    <cellStyle name="_3GIS model v2.77_Group P&amp;L_1_Retail Fin Perform " xfId="32"/>
    <cellStyle name="_3GIS model v2.77_Group P&amp;L_Retail Fin Perform " xfId="33"/>
    <cellStyle name="_3GIS model v2.77_Opening  Detailed BS" xfId="34"/>
    <cellStyle name="_3GIS model v2.77_Opening  Detailed BS_Retail Fin Perform " xfId="35"/>
    <cellStyle name="_3GIS model v2.77_OUTPUT DB_Retail Fin Perform " xfId="36"/>
    <cellStyle name="_3GIS model v2.77_OUTPUT EB_Retail Fin Perform " xfId="37"/>
    <cellStyle name="_3GIS model v2.77_Report_Retail Fin Perform " xfId="38"/>
    <cellStyle name="_3GIS model v2.77_Retail Fin Perform " xfId="39"/>
    <cellStyle name="_3GIS model v2.77_Sheet2 2_Retail Fin Perform " xfId="40"/>
    <cellStyle name="_3GIS model v2.77_Sheet2_Retail Fin Perform " xfId="41"/>
    <cellStyle name="_AETV 3 yr Budget V1" xfId="42"/>
    <cellStyle name="_Capex" xfId="43"/>
    <cellStyle name="_Capex 2" xfId="44"/>
    <cellStyle name="_Capex_29(d) - Gas extensions -tariffs" xfId="45"/>
    <cellStyle name="_Capex_cust-initiated" xfId="46"/>
    <cellStyle name="_Capex_POW (3)" xfId="47"/>
    <cellStyle name="_Capex_PTRM reconcile" xfId="48"/>
    <cellStyle name="_Capex_Sheet1" xfId="49"/>
    <cellStyle name="_Capex_Sheet2" xfId="50"/>
    <cellStyle name="_Capex_TER reconcile" xfId="51"/>
    <cellStyle name="_Capex_trends" xfId="52"/>
    <cellStyle name="_CDR - Insertsv7" xfId="53"/>
    <cellStyle name="_CMDR-3Yrforescast" xfId="54"/>
    <cellStyle name="_F'Cast Financials" xfId="55"/>
    <cellStyle name="_Phoenix - Final (Full) 1.2" xfId="56"/>
    <cellStyle name="_UED AMP 2009-14 Final 250309 Less PU" xfId="57"/>
    <cellStyle name="_UED AMP 2009-14 Final 250309 Less PU_1011 monthly" xfId="58"/>
    <cellStyle name="_UED AMP 2009-14 Final 250309 Less PU_1011 monthly_Aurora - RIN Template" xfId="59"/>
    <cellStyle name="_UED AMP 2009-14 Final 250309 Less PU_1011 monthly_capex analysis" xfId="60"/>
    <cellStyle name="_UED AMP 2009-14 Final 250309 Less PU_1011 monthly_cust-initiated" xfId="61"/>
    <cellStyle name="_UED AMP 2009-14 Final 250309 Less PU_1011 monthly_POW (3)" xfId="62"/>
    <cellStyle name="_UED AMP 2009-14 Final 250309 Less PU_1011 monthly_PTRM reconcile" xfId="63"/>
    <cellStyle name="_UED AMP 2009-14 Final 250309 Less PU_1011 monthly_RIN template_response" xfId="64"/>
    <cellStyle name="_UED AMP 2009-14 Final 250309 Less PU_1011 monthly_RIN template_response (2)" xfId="65"/>
    <cellStyle name="_UED AMP 2009-14 Final 250309 Less PU_1011 monthly_Sheet1" xfId="66"/>
    <cellStyle name="_UED AMP 2009-14 Final 250309 Less PU_1011 monthly_Sheet2" xfId="67"/>
    <cellStyle name="_UED AMP 2009-14 Final 250309 Less PU_1011 monthly_TER reconcile" xfId="68"/>
    <cellStyle name="_UED AMP 2009-14 Final 250309 Less PU_1011 monthly_trends" xfId="69"/>
    <cellStyle name="_UED AMP 2009-14 Final 250309 Less PU_Aurora - RIN Template" xfId="70"/>
    <cellStyle name="_UED AMP 2009-14 Final 250309 Less PU_capex analysis" xfId="71"/>
    <cellStyle name="_UED AMP 2009-14 Final 250309 Less PU_cust-initiated" xfId="72"/>
    <cellStyle name="_UED AMP 2009-14 Final 250309 Less PU_POW (3)" xfId="73"/>
    <cellStyle name="_UED AMP 2009-14 Final 250309 Less PU_PTRM reconcile" xfId="74"/>
    <cellStyle name="_UED AMP 2009-14 Final 250309 Less PU_RIN template_response" xfId="75"/>
    <cellStyle name="_UED AMP 2009-14 Final 250309 Less PU_RIN template_response (2)" xfId="76"/>
    <cellStyle name="_UED AMP 2009-14 Final 250309 Less PU_Sheet1" xfId="77"/>
    <cellStyle name="_UED AMP 2009-14 Final 250309 Less PU_Sheet2" xfId="78"/>
    <cellStyle name="_UED AMP 2009-14 Final 250309 Less PU_TER reconcile" xfId="79"/>
    <cellStyle name="_UED AMP 2009-14 Final 250309 Less PU_trends" xfId="80"/>
    <cellStyle name="=C:\WINNT\SYSTEM32\COMMAND.COM" xfId="81"/>
    <cellStyle name="=C:\WINNT35\SYSTEM32\COMMAND.COM" xfId="82"/>
    <cellStyle name="20% - Accent1 2" xfId="83"/>
    <cellStyle name="20% - Accent1 2 2" xfId="84"/>
    <cellStyle name="20% - Accent1 2 3" xfId="85"/>
    <cellStyle name="20% - Accent1 2 4" xfId="86"/>
    <cellStyle name="20% - Accent1 2 5" xfId="87"/>
    <cellStyle name="20% - Accent1 3" xfId="88"/>
    <cellStyle name="20% - Accent1 4" xfId="89"/>
    <cellStyle name="20% - Accent1 5" xfId="90"/>
    <cellStyle name="20% - Accent1 6" xfId="91"/>
    <cellStyle name="20% - Accent1 7" xfId="92"/>
    <cellStyle name="20% - Accent1 8" xfId="93"/>
    <cellStyle name="20% - Accent2 2" xfId="94"/>
    <cellStyle name="20% - Accent2 2 2" xfId="95"/>
    <cellStyle name="20% - Accent2 2 3" xfId="96"/>
    <cellStyle name="20% - Accent2 2 4" xfId="97"/>
    <cellStyle name="20% - Accent2 2 5" xfId="98"/>
    <cellStyle name="20% - Accent2 3" xfId="99"/>
    <cellStyle name="20% - Accent2 4" xfId="100"/>
    <cellStyle name="20% - Accent2 5" xfId="101"/>
    <cellStyle name="20% - Accent2 6" xfId="102"/>
    <cellStyle name="20% - Accent2 7" xfId="103"/>
    <cellStyle name="20% - Accent2 8" xfId="104"/>
    <cellStyle name="20% - Accent3 2" xfId="105"/>
    <cellStyle name="20% - Accent3 2 2" xfId="106"/>
    <cellStyle name="20% - Accent3 2 3" xfId="107"/>
    <cellStyle name="20% - Accent3 2 4" xfId="108"/>
    <cellStyle name="20% - Accent3 2 5" xfId="109"/>
    <cellStyle name="20% - Accent3 3" xfId="110"/>
    <cellStyle name="20% - Accent3 4" xfId="111"/>
    <cellStyle name="20% - Accent3 5" xfId="112"/>
    <cellStyle name="20% - Accent3 6" xfId="113"/>
    <cellStyle name="20% - Accent3 7" xfId="114"/>
    <cellStyle name="20% - Accent3 8" xfId="115"/>
    <cellStyle name="20% - Accent4 2" xfId="116"/>
    <cellStyle name="20% - Accent4 2 2" xfId="117"/>
    <cellStyle name="20% - Accent4 2 3" xfId="118"/>
    <cellStyle name="20% - Accent4 2 4" xfId="119"/>
    <cellStyle name="20% - Accent4 2 5" xfId="120"/>
    <cellStyle name="20% - Accent4 3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5 2" xfId="127"/>
    <cellStyle name="20% - Accent5 2 2" xfId="128"/>
    <cellStyle name="20% - Accent5 2 3" xfId="129"/>
    <cellStyle name="20% - Accent5 2 4" xfId="130"/>
    <cellStyle name="20% - Accent5 2 5" xfId="131"/>
    <cellStyle name="20% - Accent5 3" xfId="132"/>
    <cellStyle name="20% - Accent5 4" xfId="133"/>
    <cellStyle name="20% - Accent5 5" xfId="134"/>
    <cellStyle name="20% - Accent5 6" xfId="135"/>
    <cellStyle name="20% - Accent5 7" xfId="136"/>
    <cellStyle name="20% - Accent5 8" xfId="137"/>
    <cellStyle name="20% - Accent6 2" xfId="138"/>
    <cellStyle name="20% - Accent6 2 2" xfId="139"/>
    <cellStyle name="20% - Accent6 2 3" xfId="140"/>
    <cellStyle name="20% - Accent6 2 4" xfId="141"/>
    <cellStyle name="20% - Accent6 2 5" xfId="142"/>
    <cellStyle name="20% - Accent6 3" xfId="143"/>
    <cellStyle name="20% - Accent6 4" xfId="144"/>
    <cellStyle name="20% - Accent6 5" xfId="145"/>
    <cellStyle name="20% - Accent6 6" xfId="146"/>
    <cellStyle name="20% - Accent6 7" xfId="147"/>
    <cellStyle name="20% - Accent6 8" xfId="148"/>
    <cellStyle name="40% - Accent1 2" xfId="149"/>
    <cellStyle name="40% - Accent1 2 2" xfId="150"/>
    <cellStyle name="40% - Accent1 2 3" xfId="151"/>
    <cellStyle name="40% - Accent1 2 4" xfId="152"/>
    <cellStyle name="40% - Accent1 2 5" xfId="153"/>
    <cellStyle name="40% - Accent1 3" xfId="154"/>
    <cellStyle name="40% - Accent1 4" xfId="155"/>
    <cellStyle name="40% - Accent1 5" xfId="156"/>
    <cellStyle name="40% - Accent1 6" xfId="157"/>
    <cellStyle name="40% - Accent1 7" xfId="158"/>
    <cellStyle name="40% - Accent1 8" xfId="159"/>
    <cellStyle name="40% - Accent2 2" xfId="160"/>
    <cellStyle name="40% - Accent2 2 2" xfId="161"/>
    <cellStyle name="40% - Accent2 2 3" xfId="162"/>
    <cellStyle name="40% - Accent2 2 4" xfId="163"/>
    <cellStyle name="40% - Accent2 2 5" xfId="164"/>
    <cellStyle name="40% - Accent2 3" xfId="165"/>
    <cellStyle name="40% - Accent2 4" xfId="166"/>
    <cellStyle name="40% - Accent2 5" xfId="167"/>
    <cellStyle name="40% - Accent2 6" xfId="168"/>
    <cellStyle name="40% - Accent2 7" xfId="169"/>
    <cellStyle name="40% - Accent2 8" xfId="170"/>
    <cellStyle name="40% - Accent3 2" xfId="171"/>
    <cellStyle name="40% - Accent3 2 2" xfId="172"/>
    <cellStyle name="40% - Accent3 2 3" xfId="173"/>
    <cellStyle name="40% - Accent3 2 4" xfId="174"/>
    <cellStyle name="40% - Accent3 2 5" xfId="175"/>
    <cellStyle name="40% - Accent3 3" xfId="176"/>
    <cellStyle name="40% - Accent3 4" xfId="177"/>
    <cellStyle name="40% - Accent3 5" xfId="178"/>
    <cellStyle name="40% - Accent3 6" xfId="179"/>
    <cellStyle name="40% - Accent3 7" xfId="180"/>
    <cellStyle name="40% - Accent3 8" xfId="181"/>
    <cellStyle name="40% - Accent4 2" xfId="182"/>
    <cellStyle name="40% - Accent4 2 2" xfId="183"/>
    <cellStyle name="40% - Accent4 2 3" xfId="184"/>
    <cellStyle name="40% - Accent4 2 4" xfId="185"/>
    <cellStyle name="40% - Accent4 2 5" xfId="186"/>
    <cellStyle name="40% - Accent4 3" xfId="187"/>
    <cellStyle name="40% - Accent4 4" xfId="188"/>
    <cellStyle name="40% - Accent4 5" xfId="189"/>
    <cellStyle name="40% - Accent4 6" xfId="190"/>
    <cellStyle name="40% - Accent4 7" xfId="191"/>
    <cellStyle name="40% - Accent4 8" xfId="192"/>
    <cellStyle name="40% - Accent5 2" xfId="193"/>
    <cellStyle name="40% - Accent5 2 2" xfId="194"/>
    <cellStyle name="40% - Accent5 2 3" xfId="195"/>
    <cellStyle name="40% - Accent5 2 4" xfId="196"/>
    <cellStyle name="40% - Accent5 2 5" xfId="197"/>
    <cellStyle name="40% - Accent5 3" xfId="198"/>
    <cellStyle name="40% - Accent5 4" xfId="199"/>
    <cellStyle name="40% - Accent5 5" xfId="200"/>
    <cellStyle name="40% - Accent5 6" xfId="201"/>
    <cellStyle name="40% - Accent5 7" xfId="202"/>
    <cellStyle name="40% - Accent5 8" xfId="203"/>
    <cellStyle name="40% - Accent6 2" xfId="204"/>
    <cellStyle name="40% - Accent6 2 2" xfId="205"/>
    <cellStyle name="40% - Accent6 2 3" xfId="206"/>
    <cellStyle name="40% - Accent6 2 4" xfId="207"/>
    <cellStyle name="40% - Accent6 2 5" xfId="208"/>
    <cellStyle name="40% - Accent6 3" xfId="209"/>
    <cellStyle name="40% - Accent6 4" xfId="210"/>
    <cellStyle name="40% - Accent6 5" xfId="211"/>
    <cellStyle name="40% - Accent6 6" xfId="212"/>
    <cellStyle name="40% - Accent6 7" xfId="213"/>
    <cellStyle name="40% - Accent6 8" xfId="214"/>
    <cellStyle name="60% - Accent1 2" xfId="215"/>
    <cellStyle name="60% - Accent1 2 2" xfId="216"/>
    <cellStyle name="60% - Accent2 2" xfId="217"/>
    <cellStyle name="60% - Accent2 2 2" xfId="218"/>
    <cellStyle name="60% - Accent3 2" xfId="219"/>
    <cellStyle name="60% - Accent3 2 2" xfId="220"/>
    <cellStyle name="60% - Accent4 2" xfId="221"/>
    <cellStyle name="60% - Accent4 2 2" xfId="222"/>
    <cellStyle name="60% - Accent5 2" xfId="223"/>
    <cellStyle name="60% - Accent5 2 2" xfId="224"/>
    <cellStyle name="60% - Accent6 2" xfId="225"/>
    <cellStyle name="60% - Accent6 2 2" xfId="226"/>
    <cellStyle name="A satisfied Microsoft Office user" xfId="227"/>
    <cellStyle name="A_Block Space" xfId="228"/>
    <cellStyle name="A_BlueLine" xfId="229"/>
    <cellStyle name="A_Do not Change" xfId="230"/>
    <cellStyle name="A_Estimate" xfId="231"/>
    <cellStyle name="A_Memo" xfId="232"/>
    <cellStyle name="A_Memo_AETV (TG Model) JULY TARGET" xfId="233"/>
    <cellStyle name="A_Memo_Construction-Monthly" xfId="234"/>
    <cellStyle name="A_Normal" xfId="235"/>
    <cellStyle name="A_Normal Forecast" xfId="236"/>
    <cellStyle name="A_Normal Historical" xfId="237"/>
    <cellStyle name="A_Normal Historical_AETV (TG Model) JULY TARGET" xfId="238"/>
    <cellStyle name="A_Normal Historical_Construction-Monthly" xfId="239"/>
    <cellStyle name="A_Normal_AETV (TG Model) JULY TARGET" xfId="240"/>
    <cellStyle name="A_Normal_Construction-Monthly" xfId="241"/>
    <cellStyle name="A_Rate_Data" xfId="242"/>
    <cellStyle name="A_Rate_Data Historical" xfId="243"/>
    <cellStyle name="A_Rate_Title" xfId="244"/>
    <cellStyle name="A_Simple Title" xfId="245"/>
    <cellStyle name="A_Sum" xfId="246"/>
    <cellStyle name="A_SUM_Row Major" xfId="247"/>
    <cellStyle name="A_SUM_Row Minor" xfId="248"/>
    <cellStyle name="A_Title" xfId="249"/>
    <cellStyle name="A_YearHeadings" xfId="250"/>
    <cellStyle name="Accent1 - 20%" xfId="251"/>
    <cellStyle name="Accent1 - 40%" xfId="252"/>
    <cellStyle name="Accent1 - 60%" xfId="253"/>
    <cellStyle name="Accent1 10" xfId="254"/>
    <cellStyle name="Accent1 11" xfId="255"/>
    <cellStyle name="Accent1 12" xfId="256"/>
    <cellStyle name="Accent1 13" xfId="257"/>
    <cellStyle name="Accent1 14" xfId="258"/>
    <cellStyle name="Accent1 15" xfId="259"/>
    <cellStyle name="Accent1 16" xfId="260"/>
    <cellStyle name="Accent1 17" xfId="261"/>
    <cellStyle name="Accent1 18" xfId="262"/>
    <cellStyle name="Accent1 19" xfId="263"/>
    <cellStyle name="Accent1 2" xfId="264"/>
    <cellStyle name="Accent1 2 10" xfId="265"/>
    <cellStyle name="Accent1 2 11" xfId="266"/>
    <cellStyle name="Accent1 2 2" xfId="267"/>
    <cellStyle name="Accent1 2 3" xfId="268"/>
    <cellStyle name="Accent1 2 4" xfId="269"/>
    <cellStyle name="Accent1 2 5" xfId="270"/>
    <cellStyle name="Accent1 2 6" xfId="271"/>
    <cellStyle name="Accent1 2 7" xfId="272"/>
    <cellStyle name="Accent1 2 8" xfId="273"/>
    <cellStyle name="Accent1 2 9" xfId="274"/>
    <cellStyle name="Accent1 20" xfId="275"/>
    <cellStyle name="Accent1 21" xfId="276"/>
    <cellStyle name="Accent1 22" xfId="277"/>
    <cellStyle name="Accent1 23" xfId="278"/>
    <cellStyle name="Accent1 3" xfId="279"/>
    <cellStyle name="Accent1 3 2" xfId="280"/>
    <cellStyle name="Accent1 3 3" xfId="281"/>
    <cellStyle name="Accent1 3 4" xfId="282"/>
    <cellStyle name="Accent1 3 5" xfId="283"/>
    <cellStyle name="Accent1 3 6" xfId="284"/>
    <cellStyle name="Accent1 4" xfId="285"/>
    <cellStyle name="Accent1 4 2" xfId="286"/>
    <cellStyle name="Accent1 4 3" xfId="287"/>
    <cellStyle name="Accent1 4 4" xfId="288"/>
    <cellStyle name="Accent1 4 5" xfId="289"/>
    <cellStyle name="Accent1 4 6" xfId="290"/>
    <cellStyle name="Accent1 5" xfId="291"/>
    <cellStyle name="Accent1 5 2" xfId="292"/>
    <cellStyle name="Accent1 5 3" xfId="293"/>
    <cellStyle name="Accent1 5 4" xfId="294"/>
    <cellStyle name="Accent1 5 5" xfId="295"/>
    <cellStyle name="Accent1 5 6" xfId="296"/>
    <cellStyle name="Accent1 6" xfId="297"/>
    <cellStyle name="Accent1 6 2" xfId="298"/>
    <cellStyle name="Accent1 6 3" xfId="299"/>
    <cellStyle name="Accent1 6 4" xfId="300"/>
    <cellStyle name="Accent1 6 5" xfId="301"/>
    <cellStyle name="Accent1 6 6" xfId="302"/>
    <cellStyle name="Accent1 7" xfId="303"/>
    <cellStyle name="Accent1 7 2" xfId="304"/>
    <cellStyle name="Accent1 7 3" xfId="305"/>
    <cellStyle name="Accent1 7 4" xfId="306"/>
    <cellStyle name="Accent1 7 5" xfId="307"/>
    <cellStyle name="Accent1 7 6" xfId="308"/>
    <cellStyle name="Accent1 8" xfId="309"/>
    <cellStyle name="Accent1 9" xfId="310"/>
    <cellStyle name="Accent2 - 20%" xfId="311"/>
    <cellStyle name="Accent2 - 40%" xfId="312"/>
    <cellStyle name="Accent2 - 60%" xfId="313"/>
    <cellStyle name="Accent2 10" xfId="314"/>
    <cellStyle name="Accent2 11" xfId="315"/>
    <cellStyle name="Accent2 12" xfId="316"/>
    <cellStyle name="Accent2 13" xfId="317"/>
    <cellStyle name="Accent2 14" xfId="318"/>
    <cellStyle name="Accent2 15" xfId="319"/>
    <cellStyle name="Accent2 16" xfId="320"/>
    <cellStyle name="Accent2 17" xfId="321"/>
    <cellStyle name="Accent2 18" xfId="322"/>
    <cellStyle name="Accent2 19" xfId="323"/>
    <cellStyle name="Accent2 2" xfId="324"/>
    <cellStyle name="Accent2 2 10" xfId="325"/>
    <cellStyle name="Accent2 2 11" xfId="326"/>
    <cellStyle name="Accent2 2 2" xfId="327"/>
    <cellStyle name="Accent2 2 3" xfId="328"/>
    <cellStyle name="Accent2 2 4" xfId="329"/>
    <cellStyle name="Accent2 2 5" xfId="330"/>
    <cellStyle name="Accent2 2 6" xfId="331"/>
    <cellStyle name="Accent2 2 7" xfId="332"/>
    <cellStyle name="Accent2 2 8" xfId="333"/>
    <cellStyle name="Accent2 2 9" xfId="334"/>
    <cellStyle name="Accent2 20" xfId="335"/>
    <cellStyle name="Accent2 21" xfId="336"/>
    <cellStyle name="Accent2 22" xfId="337"/>
    <cellStyle name="Accent2 23" xfId="338"/>
    <cellStyle name="Accent2 3" xfId="339"/>
    <cellStyle name="Accent2 3 2" xfId="340"/>
    <cellStyle name="Accent2 3 3" xfId="341"/>
    <cellStyle name="Accent2 3 4" xfId="342"/>
    <cellStyle name="Accent2 3 5" xfId="343"/>
    <cellStyle name="Accent2 3 6" xfId="344"/>
    <cellStyle name="Accent2 4" xfId="345"/>
    <cellStyle name="Accent2 4 2" xfId="346"/>
    <cellStyle name="Accent2 4 3" xfId="347"/>
    <cellStyle name="Accent2 4 4" xfId="348"/>
    <cellStyle name="Accent2 4 5" xfId="349"/>
    <cellStyle name="Accent2 4 6" xfId="350"/>
    <cellStyle name="Accent2 5" xfId="351"/>
    <cellStyle name="Accent2 5 2" xfId="352"/>
    <cellStyle name="Accent2 5 3" xfId="353"/>
    <cellStyle name="Accent2 5 4" xfId="354"/>
    <cellStyle name="Accent2 5 5" xfId="355"/>
    <cellStyle name="Accent2 5 6" xfId="356"/>
    <cellStyle name="Accent2 6" xfId="357"/>
    <cellStyle name="Accent2 6 2" xfId="358"/>
    <cellStyle name="Accent2 6 3" xfId="359"/>
    <cellStyle name="Accent2 6 4" xfId="360"/>
    <cellStyle name="Accent2 6 5" xfId="361"/>
    <cellStyle name="Accent2 6 6" xfId="362"/>
    <cellStyle name="Accent2 7" xfId="363"/>
    <cellStyle name="Accent2 7 2" xfId="364"/>
    <cellStyle name="Accent2 7 3" xfId="365"/>
    <cellStyle name="Accent2 7 4" xfId="366"/>
    <cellStyle name="Accent2 7 5" xfId="367"/>
    <cellStyle name="Accent2 7 6" xfId="368"/>
    <cellStyle name="Accent2 8" xfId="369"/>
    <cellStyle name="Accent2 9" xfId="370"/>
    <cellStyle name="Accent3 - 20%" xfId="371"/>
    <cellStyle name="Accent3 - 40%" xfId="372"/>
    <cellStyle name="Accent3 - 60%" xfId="373"/>
    <cellStyle name="Accent3 10" xfId="374"/>
    <cellStyle name="Accent3 11" xfId="375"/>
    <cellStyle name="Accent3 12" xfId="376"/>
    <cellStyle name="Accent3 13" xfId="377"/>
    <cellStyle name="Accent3 14" xfId="378"/>
    <cellStyle name="Accent3 15" xfId="379"/>
    <cellStyle name="Accent3 16" xfId="380"/>
    <cellStyle name="Accent3 17" xfId="381"/>
    <cellStyle name="Accent3 18" xfId="382"/>
    <cellStyle name="Accent3 19" xfId="383"/>
    <cellStyle name="Accent3 2" xfId="384"/>
    <cellStyle name="Accent3 2 10" xfId="385"/>
    <cellStyle name="Accent3 2 11" xfId="386"/>
    <cellStyle name="Accent3 2 2" xfId="387"/>
    <cellStyle name="Accent3 2 3" xfId="388"/>
    <cellStyle name="Accent3 2 4" xfId="389"/>
    <cellStyle name="Accent3 2 5" xfId="390"/>
    <cellStyle name="Accent3 2 6" xfId="391"/>
    <cellStyle name="Accent3 2 7" xfId="392"/>
    <cellStyle name="Accent3 2 8" xfId="393"/>
    <cellStyle name="Accent3 2 9" xfId="394"/>
    <cellStyle name="Accent3 20" xfId="395"/>
    <cellStyle name="Accent3 21" xfId="396"/>
    <cellStyle name="Accent3 22" xfId="397"/>
    <cellStyle name="Accent3 23" xfId="398"/>
    <cellStyle name="Accent3 3" xfId="399"/>
    <cellStyle name="Accent3 3 2" xfId="400"/>
    <cellStyle name="Accent3 3 3" xfId="401"/>
    <cellStyle name="Accent3 3 4" xfId="402"/>
    <cellStyle name="Accent3 3 5" xfId="403"/>
    <cellStyle name="Accent3 3 6" xfId="404"/>
    <cellStyle name="Accent3 4" xfId="405"/>
    <cellStyle name="Accent3 4 2" xfId="406"/>
    <cellStyle name="Accent3 4 3" xfId="407"/>
    <cellStyle name="Accent3 4 4" xfId="408"/>
    <cellStyle name="Accent3 4 5" xfId="409"/>
    <cellStyle name="Accent3 4 6" xfId="410"/>
    <cellStyle name="Accent3 5" xfId="411"/>
    <cellStyle name="Accent3 5 2" xfId="412"/>
    <cellStyle name="Accent3 5 3" xfId="413"/>
    <cellStyle name="Accent3 5 4" xfId="414"/>
    <cellStyle name="Accent3 5 5" xfId="415"/>
    <cellStyle name="Accent3 5 6" xfId="416"/>
    <cellStyle name="Accent3 6" xfId="417"/>
    <cellStyle name="Accent3 6 2" xfId="418"/>
    <cellStyle name="Accent3 6 3" xfId="419"/>
    <cellStyle name="Accent3 6 4" xfId="420"/>
    <cellStyle name="Accent3 6 5" xfId="421"/>
    <cellStyle name="Accent3 6 6" xfId="422"/>
    <cellStyle name="Accent3 7" xfId="423"/>
    <cellStyle name="Accent3 7 2" xfId="424"/>
    <cellStyle name="Accent3 7 3" xfId="425"/>
    <cellStyle name="Accent3 7 4" xfId="426"/>
    <cellStyle name="Accent3 7 5" xfId="427"/>
    <cellStyle name="Accent3 7 6" xfId="428"/>
    <cellStyle name="Accent3 8" xfId="429"/>
    <cellStyle name="Accent3 9" xfId="430"/>
    <cellStyle name="Accent4 - 20%" xfId="431"/>
    <cellStyle name="Accent4 - 40%" xfId="432"/>
    <cellStyle name="Accent4 - 60%" xfId="433"/>
    <cellStyle name="Accent4 10" xfId="434"/>
    <cellStyle name="Accent4 11" xfId="435"/>
    <cellStyle name="Accent4 12" xfId="436"/>
    <cellStyle name="Accent4 13" xfId="437"/>
    <cellStyle name="Accent4 14" xfId="438"/>
    <cellStyle name="Accent4 15" xfId="439"/>
    <cellStyle name="Accent4 16" xfId="440"/>
    <cellStyle name="Accent4 17" xfId="441"/>
    <cellStyle name="Accent4 18" xfId="442"/>
    <cellStyle name="Accent4 19" xfId="443"/>
    <cellStyle name="Accent4 2" xfId="444"/>
    <cellStyle name="Accent4 2 10" xfId="445"/>
    <cellStyle name="Accent4 2 11" xfId="446"/>
    <cellStyle name="Accent4 2 2" xfId="447"/>
    <cellStyle name="Accent4 2 3" xfId="448"/>
    <cellStyle name="Accent4 2 4" xfId="449"/>
    <cellStyle name="Accent4 2 5" xfId="450"/>
    <cellStyle name="Accent4 2 6" xfId="451"/>
    <cellStyle name="Accent4 2 7" xfId="452"/>
    <cellStyle name="Accent4 2 8" xfId="453"/>
    <cellStyle name="Accent4 2 9" xfId="454"/>
    <cellStyle name="Accent4 20" xfId="455"/>
    <cellStyle name="Accent4 21" xfId="456"/>
    <cellStyle name="Accent4 22" xfId="457"/>
    <cellStyle name="Accent4 23" xfId="458"/>
    <cellStyle name="Accent4 3" xfId="459"/>
    <cellStyle name="Accent4 3 2" xfId="460"/>
    <cellStyle name="Accent4 3 3" xfId="461"/>
    <cellStyle name="Accent4 3 4" xfId="462"/>
    <cellStyle name="Accent4 3 5" xfId="463"/>
    <cellStyle name="Accent4 3 6" xfId="464"/>
    <cellStyle name="Accent4 4" xfId="465"/>
    <cellStyle name="Accent4 4 2" xfId="466"/>
    <cellStyle name="Accent4 4 3" xfId="467"/>
    <cellStyle name="Accent4 4 4" xfId="468"/>
    <cellStyle name="Accent4 4 5" xfId="469"/>
    <cellStyle name="Accent4 4 6" xfId="470"/>
    <cellStyle name="Accent4 5" xfId="471"/>
    <cellStyle name="Accent4 5 2" xfId="472"/>
    <cellStyle name="Accent4 5 3" xfId="473"/>
    <cellStyle name="Accent4 5 4" xfId="474"/>
    <cellStyle name="Accent4 5 5" xfId="475"/>
    <cellStyle name="Accent4 5 6" xfId="476"/>
    <cellStyle name="Accent4 6" xfId="477"/>
    <cellStyle name="Accent4 6 2" xfId="478"/>
    <cellStyle name="Accent4 6 3" xfId="479"/>
    <cellStyle name="Accent4 6 4" xfId="480"/>
    <cellStyle name="Accent4 6 5" xfId="481"/>
    <cellStyle name="Accent4 6 6" xfId="482"/>
    <cellStyle name="Accent4 7" xfId="483"/>
    <cellStyle name="Accent4 7 2" xfId="484"/>
    <cellStyle name="Accent4 7 3" xfId="485"/>
    <cellStyle name="Accent4 7 4" xfId="486"/>
    <cellStyle name="Accent4 7 5" xfId="487"/>
    <cellStyle name="Accent4 7 6" xfId="488"/>
    <cellStyle name="Accent4 8" xfId="489"/>
    <cellStyle name="Accent4 9" xfId="490"/>
    <cellStyle name="Accent5 - 20%" xfId="491"/>
    <cellStyle name="Accent5 - 40%" xfId="492"/>
    <cellStyle name="Accent5 - 60%" xfId="493"/>
    <cellStyle name="Accent5 10" xfId="494"/>
    <cellStyle name="Accent5 11" xfId="495"/>
    <cellStyle name="Accent5 12" xfId="496"/>
    <cellStyle name="Accent5 13" xfId="497"/>
    <cellStyle name="Accent5 14" xfId="498"/>
    <cellStyle name="Accent5 15" xfId="499"/>
    <cellStyle name="Accent5 16" xfId="500"/>
    <cellStyle name="Accent5 17" xfId="501"/>
    <cellStyle name="Accent5 18" xfId="502"/>
    <cellStyle name="Accent5 19" xfId="503"/>
    <cellStyle name="Accent5 2" xfId="504"/>
    <cellStyle name="Accent5 2 10" xfId="505"/>
    <cellStyle name="Accent5 2 11" xfId="506"/>
    <cellStyle name="Accent5 2 2" xfId="507"/>
    <cellStyle name="Accent5 2 3" xfId="508"/>
    <cellStyle name="Accent5 2 4" xfId="509"/>
    <cellStyle name="Accent5 2 5" xfId="510"/>
    <cellStyle name="Accent5 2 6" xfId="511"/>
    <cellStyle name="Accent5 2 7" xfId="512"/>
    <cellStyle name="Accent5 2 8" xfId="513"/>
    <cellStyle name="Accent5 2 9" xfId="514"/>
    <cellStyle name="Accent5 20" xfId="515"/>
    <cellStyle name="Accent5 21" xfId="516"/>
    <cellStyle name="Accent5 22" xfId="517"/>
    <cellStyle name="Accent5 23" xfId="518"/>
    <cellStyle name="Accent5 3" xfId="519"/>
    <cellStyle name="Accent5 3 2" xfId="520"/>
    <cellStyle name="Accent5 3 3" xfId="521"/>
    <cellStyle name="Accent5 3 4" xfId="522"/>
    <cellStyle name="Accent5 3 5" xfId="523"/>
    <cellStyle name="Accent5 3 6" xfId="524"/>
    <cellStyle name="Accent5 4" xfId="525"/>
    <cellStyle name="Accent5 4 2" xfId="526"/>
    <cellStyle name="Accent5 4 3" xfId="527"/>
    <cellStyle name="Accent5 4 4" xfId="528"/>
    <cellStyle name="Accent5 4 5" xfId="529"/>
    <cellStyle name="Accent5 4 6" xfId="530"/>
    <cellStyle name="Accent5 5" xfId="531"/>
    <cellStyle name="Accent5 5 2" xfId="532"/>
    <cellStyle name="Accent5 5 3" xfId="533"/>
    <cellStyle name="Accent5 5 4" xfId="534"/>
    <cellStyle name="Accent5 5 5" xfId="535"/>
    <cellStyle name="Accent5 5 6" xfId="536"/>
    <cellStyle name="Accent5 6" xfId="537"/>
    <cellStyle name="Accent5 6 2" xfId="538"/>
    <cellStyle name="Accent5 6 3" xfId="539"/>
    <cellStyle name="Accent5 6 4" xfId="540"/>
    <cellStyle name="Accent5 6 5" xfId="541"/>
    <cellStyle name="Accent5 6 6" xfId="542"/>
    <cellStyle name="Accent5 7" xfId="543"/>
    <cellStyle name="Accent5 7 2" xfId="544"/>
    <cellStyle name="Accent5 7 3" xfId="545"/>
    <cellStyle name="Accent5 7 4" xfId="546"/>
    <cellStyle name="Accent5 7 5" xfId="547"/>
    <cellStyle name="Accent5 7 6" xfId="548"/>
    <cellStyle name="Accent5 8" xfId="549"/>
    <cellStyle name="Accent5 9" xfId="550"/>
    <cellStyle name="Accent6 - 20%" xfId="551"/>
    <cellStyle name="Accent6 - 40%" xfId="552"/>
    <cellStyle name="Accent6 - 60%" xfId="553"/>
    <cellStyle name="Accent6 10" xfId="554"/>
    <cellStyle name="Accent6 11" xfId="555"/>
    <cellStyle name="Accent6 12" xfId="556"/>
    <cellStyle name="Accent6 13" xfId="557"/>
    <cellStyle name="Accent6 14" xfId="558"/>
    <cellStyle name="Accent6 15" xfId="559"/>
    <cellStyle name="Accent6 16" xfId="560"/>
    <cellStyle name="Accent6 17" xfId="561"/>
    <cellStyle name="Accent6 18" xfId="562"/>
    <cellStyle name="Accent6 19" xfId="563"/>
    <cellStyle name="Accent6 2" xfId="564"/>
    <cellStyle name="Accent6 2 10" xfId="565"/>
    <cellStyle name="Accent6 2 11" xfId="566"/>
    <cellStyle name="Accent6 2 2" xfId="567"/>
    <cellStyle name="Accent6 2 3" xfId="568"/>
    <cellStyle name="Accent6 2 4" xfId="569"/>
    <cellStyle name="Accent6 2 5" xfId="570"/>
    <cellStyle name="Accent6 2 6" xfId="571"/>
    <cellStyle name="Accent6 2 7" xfId="572"/>
    <cellStyle name="Accent6 2 8" xfId="573"/>
    <cellStyle name="Accent6 2 9" xfId="574"/>
    <cellStyle name="Accent6 20" xfId="575"/>
    <cellStyle name="Accent6 21" xfId="576"/>
    <cellStyle name="Accent6 22" xfId="577"/>
    <cellStyle name="Accent6 23" xfId="578"/>
    <cellStyle name="Accent6 3" xfId="579"/>
    <cellStyle name="Accent6 3 2" xfId="580"/>
    <cellStyle name="Accent6 3 3" xfId="581"/>
    <cellStyle name="Accent6 3 4" xfId="582"/>
    <cellStyle name="Accent6 3 5" xfId="583"/>
    <cellStyle name="Accent6 3 6" xfId="584"/>
    <cellStyle name="Accent6 4" xfId="585"/>
    <cellStyle name="Accent6 4 2" xfId="586"/>
    <cellStyle name="Accent6 4 3" xfId="587"/>
    <cellStyle name="Accent6 4 4" xfId="588"/>
    <cellStyle name="Accent6 4 5" xfId="589"/>
    <cellStyle name="Accent6 4 6" xfId="590"/>
    <cellStyle name="Accent6 5" xfId="591"/>
    <cellStyle name="Accent6 5 2" xfId="592"/>
    <cellStyle name="Accent6 5 3" xfId="593"/>
    <cellStyle name="Accent6 5 4" xfId="594"/>
    <cellStyle name="Accent6 5 5" xfId="595"/>
    <cellStyle name="Accent6 5 6" xfId="596"/>
    <cellStyle name="Accent6 6" xfId="597"/>
    <cellStyle name="Accent6 6 2" xfId="598"/>
    <cellStyle name="Accent6 6 3" xfId="599"/>
    <cellStyle name="Accent6 6 4" xfId="600"/>
    <cellStyle name="Accent6 6 5" xfId="601"/>
    <cellStyle name="Accent6 6 6" xfId="602"/>
    <cellStyle name="Accent6 7" xfId="603"/>
    <cellStyle name="Accent6 7 2" xfId="604"/>
    <cellStyle name="Accent6 7 3" xfId="605"/>
    <cellStyle name="Accent6 7 4" xfId="606"/>
    <cellStyle name="Accent6 7 5" xfId="607"/>
    <cellStyle name="Accent6 7 6" xfId="608"/>
    <cellStyle name="Accent6 8" xfId="609"/>
    <cellStyle name="Accent6 9" xfId="610"/>
    <cellStyle name="AFE" xfId="611"/>
    <cellStyle name="Agara" xfId="612"/>
    <cellStyle name="Assumption number" xfId="613"/>
    <cellStyle name="Assumption output percentage" xfId="614"/>
    <cellStyle name="Assumption Percentage" xfId="615"/>
    <cellStyle name="Assumptions" xfId="616"/>
    <cellStyle name="Assumptions 2" xfId="3385"/>
    <cellStyle name="Assumptions Right Number" xfId="617"/>
    <cellStyle name="Assumptions Right Number 2" xfId="3386"/>
    <cellStyle name="B79812_.wvu.PrintTitlest" xfId="618"/>
    <cellStyle name="Background" xfId="619"/>
    <cellStyle name="Bad 2" xfId="620"/>
    <cellStyle name="Bad 2 10" xfId="621"/>
    <cellStyle name="Bad 2 11" xfId="622"/>
    <cellStyle name="Bad 2 2" xfId="623"/>
    <cellStyle name="Bad 2 3" xfId="624"/>
    <cellStyle name="Bad 2 4" xfId="625"/>
    <cellStyle name="Bad 2 5" xfId="626"/>
    <cellStyle name="Bad 2 6" xfId="627"/>
    <cellStyle name="Bad 2 7" xfId="628"/>
    <cellStyle name="Bad 2 8" xfId="629"/>
    <cellStyle name="Bad 2 9" xfId="630"/>
    <cellStyle name="Bad 3" xfId="631"/>
    <cellStyle name="Bad 3 2" xfId="632"/>
    <cellStyle name="Bad 4" xfId="633"/>
    <cellStyle name="Bad 5" xfId="634"/>
    <cellStyle name="Bad 6" xfId="635"/>
    <cellStyle name="Bad 7" xfId="636"/>
    <cellStyle name="Black" xfId="637"/>
    <cellStyle name="BlankText" xfId="638"/>
    <cellStyle name="Blockout" xfId="639"/>
    <cellStyle name="Blockout 2" xfId="640"/>
    <cellStyle name="Blockout 3" xfId="641"/>
    <cellStyle name="Blue" xfId="642"/>
    <cellStyle name="Border Heavy" xfId="643"/>
    <cellStyle name="Border Thin" xfId="644"/>
    <cellStyle name="Border_Current" xfId="645"/>
    <cellStyle name="Calc" xfId="646"/>
    <cellStyle name="Calc - Blue" xfId="647"/>
    <cellStyle name="Calc - Feed" xfId="648"/>
    <cellStyle name="Calc - Green" xfId="649"/>
    <cellStyle name="Calc - Grey" xfId="650"/>
    <cellStyle name="Calc - White" xfId="651"/>
    <cellStyle name="Calculation 2" xfId="652"/>
    <cellStyle name="Calculation 2 10" xfId="653"/>
    <cellStyle name="Calculation 2 11" xfId="654"/>
    <cellStyle name="Calculation 2 2" xfId="655"/>
    <cellStyle name="Calculation 2 2 2" xfId="656"/>
    <cellStyle name="Calculation 2 3" xfId="657"/>
    <cellStyle name="Calculation 2 4" xfId="658"/>
    <cellStyle name="Calculation 2 5" xfId="659"/>
    <cellStyle name="Calculation 2 6" xfId="660"/>
    <cellStyle name="Calculation 2 7" xfId="661"/>
    <cellStyle name="Calculation 2 8" xfId="662"/>
    <cellStyle name="Calculation 2 9" xfId="663"/>
    <cellStyle name="Calculation 3" xfId="664"/>
    <cellStyle name="Calculation 3 2" xfId="665"/>
    <cellStyle name="Calculation 3 3" xfId="666"/>
    <cellStyle name="Calculation 4" xfId="667"/>
    <cellStyle name="Calculation 5" xfId="668"/>
    <cellStyle name="Calculation 6" xfId="669"/>
    <cellStyle name="Calculation 7" xfId="670"/>
    <cellStyle name="Callum" xfId="671"/>
    <cellStyle name="CaseInput%0" xfId="672"/>
    <cellStyle name="CaseInput%0.00" xfId="673"/>
    <cellStyle name="CaseInputComma0" xfId="674"/>
    <cellStyle name="CaseInputComma0.0" xfId="675"/>
    <cellStyle name="CaseInputDate" xfId="676"/>
    <cellStyle name="CaseInputText" xfId="677"/>
    <cellStyle name="Check Cell 2" xfId="678"/>
    <cellStyle name="Check Cell 2 10" xfId="679"/>
    <cellStyle name="Check Cell 2 11" xfId="680"/>
    <cellStyle name="Check Cell 2 2" xfId="681"/>
    <cellStyle name="Check Cell 2 2 2 2" xfId="682"/>
    <cellStyle name="Check Cell 2 3" xfId="683"/>
    <cellStyle name="Check Cell 2 4" xfId="684"/>
    <cellStyle name="Check Cell 2 5" xfId="685"/>
    <cellStyle name="Check Cell 2 6" xfId="686"/>
    <cellStyle name="Check Cell 2 7" xfId="687"/>
    <cellStyle name="Check Cell 2 8" xfId="688"/>
    <cellStyle name="Check Cell 2 9" xfId="689"/>
    <cellStyle name="Check Cell 3" xfId="690"/>
    <cellStyle name="Check Cell 3 2" xfId="691"/>
    <cellStyle name="Check Cell 4" xfId="692"/>
    <cellStyle name="Check Cell 5" xfId="693"/>
    <cellStyle name="Check Cell 6" xfId="694"/>
    <cellStyle name="Check Cell 7" xfId="695"/>
    <cellStyle name="Column - Heading" xfId="696"/>
    <cellStyle name="ColumnHeader" xfId="697"/>
    <cellStyle name="Comma" xfId="1" builtinId="3"/>
    <cellStyle name="Comma [0] U" xfId="698"/>
    <cellStyle name="Comma [0]7Z_87C" xfId="699"/>
    <cellStyle name="Comma [2]" xfId="700"/>
    <cellStyle name="Comma 0" xfId="701"/>
    <cellStyle name="Comma 1" xfId="702"/>
    <cellStyle name="Comma 1 2" xfId="703"/>
    <cellStyle name="Comma 10" xfId="7"/>
    <cellStyle name="Comma 10 2" xfId="704"/>
    <cellStyle name="Comma 11" xfId="10"/>
    <cellStyle name="Comma 12" xfId="1969"/>
    <cellStyle name="Comma 13" xfId="705"/>
    <cellStyle name="Comma 2" xfId="706"/>
    <cellStyle name="Comma 2 10" xfId="707"/>
    <cellStyle name="Comma 2 2" xfId="708"/>
    <cellStyle name="Comma 2 2 10" xfId="709"/>
    <cellStyle name="Comma 2 2 11" xfId="710"/>
    <cellStyle name="Comma 2 2 12" xfId="711"/>
    <cellStyle name="Comma 2 2 13" xfId="712"/>
    <cellStyle name="Comma 2 2 14" xfId="713"/>
    <cellStyle name="Comma 2 2 15" xfId="714"/>
    <cellStyle name="Comma 2 2 16" xfId="715"/>
    <cellStyle name="Comma 2 2 17" xfId="716"/>
    <cellStyle name="Comma 2 2 2" xfId="717"/>
    <cellStyle name="Comma 2 2 3" xfId="718"/>
    <cellStyle name="Comma 2 2 4" xfId="719"/>
    <cellStyle name="Comma 2 2 5" xfId="720"/>
    <cellStyle name="Comma 2 2 6" xfId="721"/>
    <cellStyle name="Comma 2 2 7" xfId="722"/>
    <cellStyle name="Comma 2 2 8" xfId="723"/>
    <cellStyle name="Comma 2 2 9" xfId="724"/>
    <cellStyle name="Comma 2 3" xfId="12"/>
    <cellStyle name="Comma 2 3 10" xfId="725"/>
    <cellStyle name="Comma 2 3 11" xfId="726"/>
    <cellStyle name="Comma 2 3 12" xfId="727"/>
    <cellStyle name="Comma 2 3 13" xfId="728"/>
    <cellStyle name="Comma 2 3 14" xfId="729"/>
    <cellStyle name="Comma 2 3 15" xfId="730"/>
    <cellStyle name="Comma 2 3 16" xfId="731"/>
    <cellStyle name="Comma 2 3 17" xfId="732"/>
    <cellStyle name="Comma 2 3 18" xfId="733"/>
    <cellStyle name="Comma 2 3 18 2" xfId="734"/>
    <cellStyle name="Comma 2 3 2" xfId="735"/>
    <cellStyle name="Comma 2 3 3" xfId="736"/>
    <cellStyle name="Comma 2 3 4" xfId="737"/>
    <cellStyle name="Comma 2 3 5" xfId="738"/>
    <cellStyle name="Comma 2 3 6" xfId="739"/>
    <cellStyle name="Comma 2 3 7" xfId="740"/>
    <cellStyle name="Comma 2 3 8" xfId="741"/>
    <cellStyle name="Comma 2 3 9" xfId="742"/>
    <cellStyle name="Comma 2 4" xfId="743"/>
    <cellStyle name="Comma 2 4 2" xfId="744"/>
    <cellStyle name="Comma 2 4 3" xfId="745"/>
    <cellStyle name="Comma 2 4 4" xfId="746"/>
    <cellStyle name="Comma 2 5" xfId="747"/>
    <cellStyle name="Comma 2 6" xfId="748"/>
    <cellStyle name="Comma 2 7" xfId="749"/>
    <cellStyle name="Comma 2 8" xfId="750"/>
    <cellStyle name="Comma 2 9" xfId="751"/>
    <cellStyle name="Comma 2_AER - output - August 2011" xfId="752"/>
    <cellStyle name="Comma 3" xfId="753"/>
    <cellStyle name="Comma 3 2" xfId="754"/>
    <cellStyle name="Comma 3 2 2" xfId="755"/>
    <cellStyle name="Comma 3 3" xfId="756"/>
    <cellStyle name="Comma 3 3 2" xfId="757"/>
    <cellStyle name="Comma 3 3 3" xfId="758"/>
    <cellStyle name="Comma 3 3 4" xfId="759"/>
    <cellStyle name="Comma 3 4" xfId="760"/>
    <cellStyle name="Comma 3 5" xfId="761"/>
    <cellStyle name="Comma 3 6" xfId="762"/>
    <cellStyle name="Comma 3_CBWC inc RQI" xfId="763"/>
    <cellStyle name="Comma 4" xfId="764"/>
    <cellStyle name="Comma 4 2" xfId="765"/>
    <cellStyle name="Comma 5" xfId="766"/>
    <cellStyle name="Comma 5 2" xfId="767"/>
    <cellStyle name="Comma 5 3" xfId="768"/>
    <cellStyle name="Comma 6" xfId="769"/>
    <cellStyle name="Comma 7" xfId="770"/>
    <cellStyle name="Comma 8" xfId="771"/>
    <cellStyle name="Comma 9" xfId="772"/>
    <cellStyle name="Comma0" xfId="773"/>
    <cellStyle name="Currency [0] U" xfId="774"/>
    <cellStyle name="Currency [2]" xfId="775"/>
    <cellStyle name="Currency [2] 2" xfId="776"/>
    <cellStyle name="Currency [2] 3" xfId="777"/>
    <cellStyle name="Currency [2] U" xfId="778"/>
    <cellStyle name="Currency [2]_AETV BS" xfId="779"/>
    <cellStyle name="Currency 10" xfId="780"/>
    <cellStyle name="Currency 10 2" xfId="781"/>
    <cellStyle name="Currency 11" xfId="782"/>
    <cellStyle name="Currency 11 2" xfId="783"/>
    <cellStyle name="Currency 12" xfId="784"/>
    <cellStyle name="Currency 12 2" xfId="785"/>
    <cellStyle name="Currency 13" xfId="786"/>
    <cellStyle name="Currency 14" xfId="787"/>
    <cellStyle name="Currency 15" xfId="788"/>
    <cellStyle name="Currency 16" xfId="789"/>
    <cellStyle name="Currency 16 2" xfId="790"/>
    <cellStyle name="Currency 17" xfId="791"/>
    <cellStyle name="Currency 18" xfId="792"/>
    <cellStyle name="Currency 19" xfId="793"/>
    <cellStyle name="Currency 2" xfId="794"/>
    <cellStyle name="Currency 2 2" xfId="795"/>
    <cellStyle name="Currency 2 3" xfId="796"/>
    <cellStyle name="Currency 2 4" xfId="797"/>
    <cellStyle name="Currency 2 5" xfId="798"/>
    <cellStyle name="Currency 2 6" xfId="799"/>
    <cellStyle name="Currency 20" xfId="800"/>
    <cellStyle name="Currency 21" xfId="801"/>
    <cellStyle name="Currency 22" xfId="802"/>
    <cellStyle name="Currency 26" xfId="803"/>
    <cellStyle name="Currency 3" xfId="804"/>
    <cellStyle name="Currency 3 2" xfId="805"/>
    <cellStyle name="Currency 3 2 2" xfId="806"/>
    <cellStyle name="Currency 3 3" xfId="807"/>
    <cellStyle name="Currency 3 4" xfId="808"/>
    <cellStyle name="Currency 3 5" xfId="809"/>
    <cellStyle name="Currency 4" xfId="810"/>
    <cellStyle name="Currency 4 2" xfId="811"/>
    <cellStyle name="Currency 4 2 2" xfId="812"/>
    <cellStyle name="Currency 4 3" xfId="813"/>
    <cellStyle name="Currency 4 4" xfId="814"/>
    <cellStyle name="Currency 4 5" xfId="815"/>
    <cellStyle name="Currency 4 6" xfId="816"/>
    <cellStyle name="Currency 5" xfId="817"/>
    <cellStyle name="Currency 5 2" xfId="818"/>
    <cellStyle name="Currency 5 3" xfId="819"/>
    <cellStyle name="Currency 5 4" xfId="820"/>
    <cellStyle name="Currency 5 5" xfId="821"/>
    <cellStyle name="Currency 6" xfId="822"/>
    <cellStyle name="Currency 6 2" xfId="823"/>
    <cellStyle name="Currency 6 3" xfId="824"/>
    <cellStyle name="Currency 6 4" xfId="825"/>
    <cellStyle name="Currency 6 5" xfId="826"/>
    <cellStyle name="Currency 7" xfId="827"/>
    <cellStyle name="Currency 7 2" xfId="828"/>
    <cellStyle name="Currency 8" xfId="829"/>
    <cellStyle name="Currency 8 2" xfId="830"/>
    <cellStyle name="Currency 9" xfId="831"/>
    <cellStyle name="Currency 9 2" xfId="832"/>
    <cellStyle name="Currency0" xfId="833"/>
    <cellStyle name="D4_B8B1_005004B79812_.wvu.PrintTitlest" xfId="834"/>
    <cellStyle name="Date" xfId="835"/>
    <cellStyle name="Date [1 Dec 01]" xfId="836"/>
    <cellStyle name="Date [31 Dec 2000]" xfId="837"/>
    <cellStyle name="Date [31/12/02]" xfId="838"/>
    <cellStyle name="Date [Dec 00]" xfId="839"/>
    <cellStyle name="Date 10" xfId="840"/>
    <cellStyle name="Date 11" xfId="841"/>
    <cellStyle name="Date 12" xfId="842"/>
    <cellStyle name="Date 13" xfId="843"/>
    <cellStyle name="Date 14" xfId="844"/>
    <cellStyle name="Date 15" xfId="845"/>
    <cellStyle name="Date 16" xfId="846"/>
    <cellStyle name="Date 2" xfId="847"/>
    <cellStyle name="Date 3" xfId="848"/>
    <cellStyle name="Date 3 2" xfId="849"/>
    <cellStyle name="Date 3 3" xfId="850"/>
    <cellStyle name="Date 3 4" xfId="851"/>
    <cellStyle name="Date 4" xfId="852"/>
    <cellStyle name="Date 5" xfId="853"/>
    <cellStyle name="Date 6" xfId="854"/>
    <cellStyle name="Date 7" xfId="855"/>
    <cellStyle name="Date 8" xfId="856"/>
    <cellStyle name="Date 9" xfId="857"/>
    <cellStyle name="Date U" xfId="858"/>
    <cellStyle name="Date_20061023 IDOF New Model" xfId="859"/>
    <cellStyle name="Decimal [0]" xfId="860"/>
    <cellStyle name="Decimal [0] 2" xfId="861"/>
    <cellStyle name="Decimal [0] 3" xfId="862"/>
    <cellStyle name="Decimal [2]" xfId="863"/>
    <cellStyle name="Decimal [2] 2" xfId="864"/>
    <cellStyle name="Decimal [2] 3" xfId="865"/>
    <cellStyle name="Decimal [2] U" xfId="866"/>
    <cellStyle name="Decimal [2]_AETV BS" xfId="867"/>
    <cellStyle name="Decimal [3]" xfId="868"/>
    <cellStyle name="Decimal [3] U" xfId="869"/>
    <cellStyle name="Decimal [4]" xfId="870"/>
    <cellStyle name="Decimal [4] 2" xfId="871"/>
    <cellStyle name="Decimal [4] 3" xfId="872"/>
    <cellStyle name="Decimal [4] U" xfId="873"/>
    <cellStyle name="Decimal [4]_AETV BS" xfId="874"/>
    <cellStyle name="Default" xfId="875"/>
    <cellStyle name="Description" xfId="876"/>
    <cellStyle name="dms_ColumnHGrey" xfId="877"/>
    <cellStyle name="Double Underline" xfId="878"/>
    <cellStyle name="Emphasis 1" xfId="879"/>
    <cellStyle name="Emphasis 2" xfId="880"/>
    <cellStyle name="Emphasis 3" xfId="881"/>
    <cellStyle name="Euro" xfId="882"/>
    <cellStyle name="Exception" xfId="883"/>
    <cellStyle name="ExchangeRate" xfId="884"/>
    <cellStyle name="Explanatory Text 2" xfId="885"/>
    <cellStyle name="f" xfId="886"/>
    <cellStyle name="Feeder Field" xfId="887"/>
    <cellStyle name="Fixed" xfId="888"/>
    <cellStyle name="Fixed 2" xfId="889"/>
    <cellStyle name="Font_Actual" xfId="890"/>
    <cellStyle name="Fyear" xfId="891"/>
    <cellStyle name="Gilsans" xfId="892"/>
    <cellStyle name="Gilsansl" xfId="893"/>
    <cellStyle name="Good 2" xfId="894"/>
    <cellStyle name="Good 2 10" xfId="895"/>
    <cellStyle name="Good 2 11" xfId="896"/>
    <cellStyle name="Good 2 2" xfId="897"/>
    <cellStyle name="Good 2 3" xfId="898"/>
    <cellStyle name="Good 2 4" xfId="899"/>
    <cellStyle name="Good 2 5" xfId="900"/>
    <cellStyle name="Good 2 6" xfId="901"/>
    <cellStyle name="Good 2 7" xfId="902"/>
    <cellStyle name="Good 2 8" xfId="903"/>
    <cellStyle name="Good 2 9" xfId="904"/>
    <cellStyle name="Good 3" xfId="905"/>
    <cellStyle name="Good 3 2" xfId="906"/>
    <cellStyle name="Good 4" xfId="907"/>
    <cellStyle name="Good 5" xfId="908"/>
    <cellStyle name="Good 6" xfId="909"/>
    <cellStyle name="Good 7" xfId="910"/>
    <cellStyle name="Grey" xfId="911"/>
    <cellStyle name="Greyed out" xfId="912"/>
    <cellStyle name="H1" xfId="913"/>
    <cellStyle name="H2" xfId="914"/>
    <cellStyle name="H4" xfId="915"/>
    <cellStyle name="Head 1" xfId="916"/>
    <cellStyle name="Head 2" xfId="917"/>
    <cellStyle name="Head 3" xfId="918"/>
    <cellStyle name="head11a" xfId="919"/>
    <cellStyle name="head11b" xfId="920"/>
    <cellStyle name="head11c" xfId="921"/>
    <cellStyle name="head14" xfId="922"/>
    <cellStyle name="headd" xfId="923"/>
    <cellStyle name="Header" xfId="924"/>
    <cellStyle name="Header1" xfId="925"/>
    <cellStyle name="Header1 2" xfId="3387"/>
    <cellStyle name="Header2" xfId="926"/>
    <cellStyle name="Header2 2" xfId="3388"/>
    <cellStyle name="heading" xfId="927"/>
    <cellStyle name="Heading 1 10" xfId="928"/>
    <cellStyle name="Heading 1 11" xfId="929"/>
    <cellStyle name="Heading 1 2" xfId="930"/>
    <cellStyle name="Heading 1 2 10" xfId="931"/>
    <cellStyle name="Heading 1 2 11" xfId="932"/>
    <cellStyle name="Heading 1 2 12" xfId="933"/>
    <cellStyle name="Heading 1 2 13" xfId="934"/>
    <cellStyle name="Heading 1 2 2" xfId="935"/>
    <cellStyle name="Heading 1 2 2 2" xfId="936"/>
    <cellStyle name="Heading 1 2 2 3" xfId="937"/>
    <cellStyle name="Heading 1 2 2 4" xfId="938"/>
    <cellStyle name="Heading 1 2 3" xfId="939"/>
    <cellStyle name="Heading 1 2 4" xfId="940"/>
    <cellStyle name="Heading 1 2 5" xfId="941"/>
    <cellStyle name="Heading 1 2 6" xfId="942"/>
    <cellStyle name="Heading 1 2 7" xfId="943"/>
    <cellStyle name="Heading 1 2 8" xfId="944"/>
    <cellStyle name="Heading 1 2 9" xfId="945"/>
    <cellStyle name="Heading 1 3" xfId="946"/>
    <cellStyle name="Heading 1 3 2" xfId="947"/>
    <cellStyle name="Heading 1 3 3" xfId="948"/>
    <cellStyle name="Heading 1 3 4" xfId="949"/>
    <cellStyle name="Heading 1 4" xfId="950"/>
    <cellStyle name="Heading 1 4 2" xfId="951"/>
    <cellStyle name="Heading 1 5" xfId="952"/>
    <cellStyle name="Heading 1 6" xfId="953"/>
    <cellStyle name="Heading 1 7" xfId="954"/>
    <cellStyle name="Heading 1 8" xfId="955"/>
    <cellStyle name="Heading 1 9" xfId="956"/>
    <cellStyle name="Heading 1A" xfId="957"/>
    <cellStyle name="Heading 2 10" xfId="958"/>
    <cellStyle name="Heading 2 11" xfId="959"/>
    <cellStyle name="Heading 2 2" xfId="960"/>
    <cellStyle name="Heading 2 2 10" xfId="961"/>
    <cellStyle name="Heading 2 2 11" xfId="962"/>
    <cellStyle name="Heading 2 2 12" xfId="963"/>
    <cellStyle name="Heading 2 2 13" xfId="964"/>
    <cellStyle name="Heading 2 2 2" xfId="965"/>
    <cellStyle name="Heading 2 2 2 2" xfId="966"/>
    <cellStyle name="Heading 2 2 2 3" xfId="967"/>
    <cellStyle name="Heading 2 2 2 4" xfId="968"/>
    <cellStyle name="Heading 2 2 3" xfId="969"/>
    <cellStyle name="Heading 2 2 4" xfId="970"/>
    <cellStyle name="Heading 2 2 5" xfId="971"/>
    <cellStyle name="Heading 2 2 6" xfId="972"/>
    <cellStyle name="Heading 2 2 7" xfId="973"/>
    <cellStyle name="Heading 2 2 8" xfId="974"/>
    <cellStyle name="Heading 2 2 9" xfId="975"/>
    <cellStyle name="Heading 2 3" xfId="976"/>
    <cellStyle name="Heading 2 3 2" xfId="977"/>
    <cellStyle name="Heading 2 3 3" xfId="978"/>
    <cellStyle name="Heading 2 3 4" xfId="979"/>
    <cellStyle name="Heading 2 4" xfId="980"/>
    <cellStyle name="Heading 2 4 2" xfId="981"/>
    <cellStyle name="Heading 2 5" xfId="982"/>
    <cellStyle name="Heading 2 6" xfId="983"/>
    <cellStyle name="Heading 2 7" xfId="984"/>
    <cellStyle name="Heading 2 8" xfId="985"/>
    <cellStyle name="Heading 2 9" xfId="986"/>
    <cellStyle name="Heading 3 10" xfId="987"/>
    <cellStyle name="Heading 3 11" xfId="988"/>
    <cellStyle name="Heading 3 2" xfId="989"/>
    <cellStyle name="Heading 3 2 10" xfId="990"/>
    <cellStyle name="Heading 3 2 11" xfId="991"/>
    <cellStyle name="Heading 3 2 12" xfId="992"/>
    <cellStyle name="Heading 3 2 13" xfId="993"/>
    <cellStyle name="Heading 3 2 2" xfId="994"/>
    <cellStyle name="Heading 3 2 2 2" xfId="995"/>
    <cellStyle name="Heading 3 2 2 2 2" xfId="996"/>
    <cellStyle name="Heading 3 2 2 2 2 2" xfId="997"/>
    <cellStyle name="Heading 3 2 2 2 3" xfId="998"/>
    <cellStyle name="Heading 3 2 2 3" xfId="999"/>
    <cellStyle name="Heading 3 2 2 3 2" xfId="1000"/>
    <cellStyle name="Heading 3 2 2 3 2 2" xfId="1001"/>
    <cellStyle name="Heading 3 2 2 3 3" xfId="1002"/>
    <cellStyle name="Heading 3 2 2 4" xfId="1003"/>
    <cellStyle name="Heading 3 2 2 4 2" xfId="1004"/>
    <cellStyle name="Heading 3 2 2 5" xfId="1005"/>
    <cellStyle name="Heading 3 2 2 5 2" xfId="1006"/>
    <cellStyle name="Heading 3 2 3" xfId="1007"/>
    <cellStyle name="Heading 3 2 4" xfId="1008"/>
    <cellStyle name="Heading 3 2 4 2" xfId="1009"/>
    <cellStyle name="Heading 3 2 4 2 2" xfId="1010"/>
    <cellStyle name="Heading 3 2 4 3" xfId="1011"/>
    <cellStyle name="Heading 3 2 5" xfId="1012"/>
    <cellStyle name="Heading 3 2 5 2" xfId="1013"/>
    <cellStyle name="Heading 3 2 5 2 2" xfId="1014"/>
    <cellStyle name="Heading 3 2 5 3" xfId="1015"/>
    <cellStyle name="Heading 3 2 6" xfId="1016"/>
    <cellStyle name="Heading 3 2 6 2" xfId="1017"/>
    <cellStyle name="Heading 3 2 7" xfId="1018"/>
    <cellStyle name="Heading 3 2 7 2" xfId="1019"/>
    <cellStyle name="Heading 3 2 8" xfId="1020"/>
    <cellStyle name="Heading 3 2 9" xfId="1021"/>
    <cellStyle name="Heading 3 3" xfId="1022"/>
    <cellStyle name="Heading 3 3 2" xfId="1023"/>
    <cellStyle name="Heading 3 3 3" xfId="1024"/>
    <cellStyle name="Heading 3 3 4" xfId="1025"/>
    <cellStyle name="Heading 3 4" xfId="1026"/>
    <cellStyle name="Heading 3 4 2" xfId="1027"/>
    <cellStyle name="Heading 3 5" xfId="1028"/>
    <cellStyle name="Heading 3 6" xfId="1029"/>
    <cellStyle name="Heading 3 7" xfId="1030"/>
    <cellStyle name="Heading 3 8" xfId="1031"/>
    <cellStyle name="Heading 3 9" xfId="1032"/>
    <cellStyle name="Heading 4 10" xfId="1033"/>
    <cellStyle name="Heading 4 11" xfId="1034"/>
    <cellStyle name="Heading 4 12" xfId="1035"/>
    <cellStyle name="Heading 4 13" xfId="1036"/>
    <cellStyle name="Heading 4 14" xfId="1037"/>
    <cellStyle name="Heading 4 15" xfId="1038"/>
    <cellStyle name="Heading 4 16" xfId="1039"/>
    <cellStyle name="Heading 4 17" xfId="1040"/>
    <cellStyle name="Heading 4 18" xfId="1041"/>
    <cellStyle name="Heading 4 19" xfId="1042"/>
    <cellStyle name="Heading 4 2" xfId="1043"/>
    <cellStyle name="Heading 4 2 2" xfId="1044"/>
    <cellStyle name="Heading 4 2 2 10" xfId="1045"/>
    <cellStyle name="Heading 4 2 2 11" xfId="1046"/>
    <cellStyle name="Heading 4 2 2 12" xfId="1047"/>
    <cellStyle name="Heading 4 2 2 13" xfId="1048"/>
    <cellStyle name="Heading 4 2 2 2" xfId="1049"/>
    <cellStyle name="Heading 4 2 2 3" xfId="1050"/>
    <cellStyle name="Heading 4 2 2 4" xfId="1051"/>
    <cellStyle name="Heading 4 2 2 5" xfId="1052"/>
    <cellStyle name="Heading 4 2 2 6" xfId="1053"/>
    <cellStyle name="Heading 4 2 2 7" xfId="1054"/>
    <cellStyle name="Heading 4 2 2 8" xfId="1055"/>
    <cellStyle name="Heading 4 2 2 9" xfId="1056"/>
    <cellStyle name="Heading 4 2 3" xfId="1057"/>
    <cellStyle name="Heading 4 2 4" xfId="1058"/>
    <cellStyle name="Heading 4 2 5" xfId="1059"/>
    <cellStyle name="Heading 4 20" xfId="1060"/>
    <cellStyle name="Heading 4 21" xfId="1061"/>
    <cellStyle name="Heading 4 22" xfId="1062"/>
    <cellStyle name="Heading 4 23" xfId="1063"/>
    <cellStyle name="Heading 4 24" xfId="1064"/>
    <cellStyle name="Heading 4 25" xfId="1065"/>
    <cellStyle name="Heading 4 3" xfId="1066"/>
    <cellStyle name="Heading 4 3 2" xfId="1067"/>
    <cellStyle name="Heading 4 3 3" xfId="1068"/>
    <cellStyle name="Heading 4 3 4" xfId="1069"/>
    <cellStyle name="Heading 4 4" xfId="1070"/>
    <cellStyle name="Heading 4 4 2" xfId="1071"/>
    <cellStyle name="Heading 4 5" xfId="1072"/>
    <cellStyle name="Heading 4 5 2" xfId="1073"/>
    <cellStyle name="Heading 4 5 3" xfId="1074"/>
    <cellStyle name="Heading 4 6" xfId="1075"/>
    <cellStyle name="Heading 4 7" xfId="1076"/>
    <cellStyle name="Heading 4 8" xfId="1077"/>
    <cellStyle name="Heading 4 9" xfId="1078"/>
    <cellStyle name="Heading(4)" xfId="1079"/>
    <cellStyle name="HEADING1" xfId="1080"/>
    <cellStyle name="Heading2" xfId="1081"/>
    <cellStyle name="HeadingMerged" xfId="1082"/>
    <cellStyle name="Hidden" xfId="1083"/>
    <cellStyle name="Historical year" xfId="1084"/>
    <cellStyle name="Hyperlink 2" xfId="1085"/>
    <cellStyle name="Hyperlink 2 2" xfId="1086"/>
    <cellStyle name="Hyperlink 2 3" xfId="1087"/>
    <cellStyle name="Hyperlink 2 4" xfId="1088"/>
    <cellStyle name="Hyperlink 2 5" xfId="1089"/>
    <cellStyle name="Hyperlink 2 6" xfId="1090"/>
    <cellStyle name="Hyperlink 2 7" xfId="1091"/>
    <cellStyle name="Hyperlink 3" xfId="1092"/>
    <cellStyle name="Hyperlink 3 2" xfId="1093"/>
    <cellStyle name="Hyperlink 3 3" xfId="1094"/>
    <cellStyle name="Hyperlink 3 4" xfId="1095"/>
    <cellStyle name="Hyperlink 4" xfId="1096"/>
    <cellStyle name="Hyperlink 5" xfId="1097"/>
    <cellStyle name="Hyperlink 6" xfId="1098"/>
    <cellStyle name="Hyperlink Arrow" xfId="1099"/>
    <cellStyle name="Hyperlink Text" xfId="1100"/>
    <cellStyle name="import" xfId="1101"/>
    <cellStyle name="import%" xfId="1102"/>
    <cellStyle name="import_ICRC Electricity model 1-1  (1 Feb 2003) " xfId="1103"/>
    <cellStyle name="Index" xfId="1104"/>
    <cellStyle name="INP_Number" xfId="1105"/>
    <cellStyle name="Input - Comma" xfId="1106"/>
    <cellStyle name="Input - Comma [0]" xfId="1107"/>
    <cellStyle name="Input - Date" xfId="1108"/>
    <cellStyle name="Input - Percent [2]" xfId="1109"/>
    <cellStyle name="Input [B]" xfId="1110"/>
    <cellStyle name="Input [B] 2" xfId="3389"/>
    <cellStyle name="Input [yellow]" xfId="1111"/>
    <cellStyle name="Input [yellow] 2" xfId="3390"/>
    <cellStyle name="Input 1" xfId="1112"/>
    <cellStyle name="Input 2" xfId="1113"/>
    <cellStyle name="Input 2 10" xfId="1114"/>
    <cellStyle name="Input 2 11" xfId="1115"/>
    <cellStyle name="Input 2 2" xfId="1116"/>
    <cellStyle name="Input 2 2 2" xfId="1117"/>
    <cellStyle name="Input 2 3" xfId="1118"/>
    <cellStyle name="Input 2 4" xfId="1119"/>
    <cellStyle name="Input 2 5" xfId="1120"/>
    <cellStyle name="Input 2 6" xfId="1121"/>
    <cellStyle name="Input 2 7" xfId="1122"/>
    <cellStyle name="Input 2 8" xfId="1123"/>
    <cellStyle name="Input 2 9" xfId="1124"/>
    <cellStyle name="Input 3" xfId="1125"/>
    <cellStyle name="Input 3 2" xfId="1126"/>
    <cellStyle name="Input 3 3" xfId="1127"/>
    <cellStyle name="Input 4" xfId="1128"/>
    <cellStyle name="Input 5" xfId="1129"/>
    <cellStyle name="Input 6" xfId="1130"/>
    <cellStyle name="Input 7" xfId="1131"/>
    <cellStyle name="Input1" xfId="1132"/>
    <cellStyle name="Input1 2" xfId="1133"/>
    <cellStyle name="Input1 2 2" xfId="1134"/>
    <cellStyle name="Input1 3" xfId="1135"/>
    <cellStyle name="Input1 3 2" xfId="1136"/>
    <cellStyle name="Input1%" xfId="1137"/>
    <cellStyle name="Input1_ICRC Electricity model 1-1  (1 Feb 2003) " xfId="1138"/>
    <cellStyle name="Input1default" xfId="1139"/>
    <cellStyle name="Input1default%" xfId="1140"/>
    <cellStyle name="Input2" xfId="1141"/>
    <cellStyle name="Input2 2" xfId="1142"/>
    <cellStyle name="Input2 3" xfId="1143"/>
    <cellStyle name="Input3" xfId="1144"/>
    <cellStyle name="Input3 2" xfId="1145"/>
    <cellStyle name="Input3 3" xfId="1146"/>
    <cellStyle name="InputCell" xfId="9"/>
    <cellStyle name="InputCell 2" xfId="1147"/>
    <cellStyle name="InputCellText" xfId="8"/>
    <cellStyle name="InputCellText 2" xfId="1148"/>
    <cellStyle name="InputMandatory" xfId="1149"/>
    <cellStyle name="InputMandatory 2" xfId="3391"/>
    <cellStyle name="InputOptional" xfId="1150"/>
    <cellStyle name="key result" xfId="1151"/>
    <cellStyle name="KPMG Heading 1" xfId="1152"/>
    <cellStyle name="KPMG Heading 2" xfId="1153"/>
    <cellStyle name="KPMG Heading 3" xfId="1154"/>
    <cellStyle name="KPMG Heading 4" xfId="1155"/>
    <cellStyle name="KPMG Normal" xfId="1156"/>
    <cellStyle name="KPMG Normal Text" xfId="1157"/>
    <cellStyle name="Lines" xfId="1158"/>
    <cellStyle name="Linked Cell 2" xfId="1159"/>
    <cellStyle name="Linked Cell 2 10" xfId="1160"/>
    <cellStyle name="Linked Cell 2 11" xfId="1161"/>
    <cellStyle name="Linked Cell 2 2" xfId="1162"/>
    <cellStyle name="Linked Cell 2 3" xfId="1163"/>
    <cellStyle name="Linked Cell 2 4" xfId="1164"/>
    <cellStyle name="Linked Cell 2 5" xfId="1165"/>
    <cellStyle name="Linked Cell 2 6" xfId="1166"/>
    <cellStyle name="Linked Cell 2 7" xfId="1167"/>
    <cellStyle name="Linked Cell 2 8" xfId="1168"/>
    <cellStyle name="Linked Cell 2 9" xfId="1169"/>
    <cellStyle name="Linked Cell 3" xfId="1170"/>
    <cellStyle name="Linked Cell 3 2" xfId="1171"/>
    <cellStyle name="Linked Cell 4" xfId="1172"/>
    <cellStyle name="Linked Cell 5" xfId="1173"/>
    <cellStyle name="Linked Cell 6" xfId="1174"/>
    <cellStyle name="Linked Cell 7" xfId="1175"/>
    <cellStyle name="Local import" xfId="1176"/>
    <cellStyle name="Local import %" xfId="1177"/>
    <cellStyle name="LV Input" xfId="1178"/>
    <cellStyle name="Mine" xfId="1179"/>
    <cellStyle name="Model Name" xfId="1180"/>
    <cellStyle name="Multiple" xfId="1181"/>
    <cellStyle name="Named Range" xfId="1182"/>
    <cellStyle name="Named Range Tag" xfId="1183"/>
    <cellStyle name="Neutral 2" xfId="1184"/>
    <cellStyle name="Neutral 2 10" xfId="1185"/>
    <cellStyle name="Neutral 2 11" xfId="1186"/>
    <cellStyle name="Neutral 2 2" xfId="1187"/>
    <cellStyle name="Neutral 2 3" xfId="1188"/>
    <cellStyle name="Neutral 2 4" xfId="1189"/>
    <cellStyle name="Neutral 2 5" xfId="1190"/>
    <cellStyle name="Neutral 2 6" xfId="1191"/>
    <cellStyle name="Neutral 2 7" xfId="1192"/>
    <cellStyle name="Neutral 2 8" xfId="1193"/>
    <cellStyle name="Neutral 2 9" xfId="1194"/>
    <cellStyle name="Neutral 3" xfId="1195"/>
    <cellStyle name="Neutral 3 2" xfId="1196"/>
    <cellStyle name="Neutral 4" xfId="1197"/>
    <cellStyle name="Neutral 5" xfId="1198"/>
    <cellStyle name="Neutral 6" xfId="1199"/>
    <cellStyle name="Neutral 7" xfId="1200"/>
    <cellStyle name="New" xfId="1201"/>
    <cellStyle name="NonInputCell" xfId="1202"/>
    <cellStyle name="Normal" xfId="0" builtinId="0"/>
    <cellStyle name="Normal - Style1" xfId="1203"/>
    <cellStyle name="Normal - Style2" xfId="1204"/>
    <cellStyle name="Normal - Style3" xfId="1205"/>
    <cellStyle name="Normal - Style4" xfId="1206"/>
    <cellStyle name="Normal - Style5" xfId="1207"/>
    <cellStyle name="Normal - Style6" xfId="1208"/>
    <cellStyle name="Normal - Style7" xfId="1209"/>
    <cellStyle name="Normal - Style8" xfId="1210"/>
    <cellStyle name="Normal 10" xfId="3"/>
    <cellStyle name="Normal 10 10" xfId="1211"/>
    <cellStyle name="Normal 10 11" xfId="1212"/>
    <cellStyle name="Normal 10 12" xfId="1213"/>
    <cellStyle name="Normal 10 13" xfId="1214"/>
    <cellStyle name="Normal 10 14" xfId="1215"/>
    <cellStyle name="Normal 10 15" xfId="1216"/>
    <cellStyle name="Normal 10 16" xfId="1217"/>
    <cellStyle name="Normal 10 17" xfId="1218"/>
    <cellStyle name="Normal 10 17 2" xfId="1219"/>
    <cellStyle name="Normal 10 18" xfId="1220"/>
    <cellStyle name="Normal 10 2" xfId="1221"/>
    <cellStyle name="Normal 10 3" xfId="1222"/>
    <cellStyle name="Normal 10 4" xfId="1223"/>
    <cellStyle name="Normal 10 5" xfId="1224"/>
    <cellStyle name="Normal 10 6" xfId="1225"/>
    <cellStyle name="Normal 10 7" xfId="1226"/>
    <cellStyle name="Normal 10 8" xfId="1227"/>
    <cellStyle name="Normal 10 9" xfId="1228"/>
    <cellStyle name="Normal 100" xfId="1229"/>
    <cellStyle name="Normal 101" xfId="1230"/>
    <cellStyle name="Normal 102" xfId="1231"/>
    <cellStyle name="Normal 103" xfId="1232"/>
    <cellStyle name="Normal 104" xfId="1233"/>
    <cellStyle name="Normal 105" xfId="1234"/>
    <cellStyle name="Normal 106" xfId="1235"/>
    <cellStyle name="Normal 107" xfId="1236"/>
    <cellStyle name="Normal 108" xfId="1237"/>
    <cellStyle name="Normal 109" xfId="1238"/>
    <cellStyle name="Normal 11" xfId="1239"/>
    <cellStyle name="Normal 11 10" xfId="1240"/>
    <cellStyle name="Normal 11 11" xfId="1241"/>
    <cellStyle name="Normal 11 12" xfId="1242"/>
    <cellStyle name="Normal 11 13" xfId="1243"/>
    <cellStyle name="Normal 11 14" xfId="1244"/>
    <cellStyle name="Normal 11 15" xfId="1245"/>
    <cellStyle name="Normal 11 16" xfId="1246"/>
    <cellStyle name="Normal 11 2" xfId="1247"/>
    <cellStyle name="Normal 11 3" xfId="1248"/>
    <cellStyle name="Normal 11 4" xfId="1249"/>
    <cellStyle name="Normal 11 5" xfId="1250"/>
    <cellStyle name="Normal 11 6" xfId="1251"/>
    <cellStyle name="Normal 11 7" xfId="1252"/>
    <cellStyle name="Normal 11 8" xfId="1253"/>
    <cellStyle name="Normal 11 9" xfId="1254"/>
    <cellStyle name="Normal 110" xfId="1255"/>
    <cellStyle name="Normal 111" xfId="1256"/>
    <cellStyle name="Normal 112" xfId="1257"/>
    <cellStyle name="Normal 113" xfId="1258"/>
    <cellStyle name="Normal 114" xfId="1259"/>
    <cellStyle name="Normal 115" xfId="1260"/>
    <cellStyle name="Normal 116" xfId="1261"/>
    <cellStyle name="Normal 117" xfId="1262"/>
    <cellStyle name="Normal 118" xfId="1263"/>
    <cellStyle name="Normal 119" xfId="1264"/>
    <cellStyle name="Normal 12" xfId="1265"/>
    <cellStyle name="Normal 12 10" xfId="1266"/>
    <cellStyle name="Normal 12 11" xfId="1267"/>
    <cellStyle name="Normal 12 12" xfId="1268"/>
    <cellStyle name="Normal 12 13" xfId="1269"/>
    <cellStyle name="Normal 12 14" xfId="1270"/>
    <cellStyle name="Normal 12 15" xfId="1271"/>
    <cellStyle name="Normal 12 16" xfId="1272"/>
    <cellStyle name="Normal 12 2" xfId="1273"/>
    <cellStyle name="Normal 12 2 2" xfId="1274"/>
    <cellStyle name="Normal 12 2 3" xfId="1275"/>
    <cellStyle name="Normal 12 2 4" xfId="1276"/>
    <cellStyle name="Normal 12 3" xfId="1277"/>
    <cellStyle name="Normal 12 4" xfId="1278"/>
    <cellStyle name="Normal 12 4 2" xfId="1279"/>
    <cellStyle name="Normal 12 5" xfId="1280"/>
    <cellStyle name="Normal 12 6" xfId="1281"/>
    <cellStyle name="Normal 12 7" xfId="1282"/>
    <cellStyle name="Normal 12 8" xfId="1283"/>
    <cellStyle name="Normal 12 9" xfId="1284"/>
    <cellStyle name="Normal 120" xfId="1285"/>
    <cellStyle name="Normal 121" xfId="1286"/>
    <cellStyle name="Normal 122" xfId="1287"/>
    <cellStyle name="Normal 123" xfId="1288"/>
    <cellStyle name="Normal 124" xfId="1289"/>
    <cellStyle name="Normal 125" xfId="1290"/>
    <cellStyle name="Normal 126" xfId="1291"/>
    <cellStyle name="Normal 127" xfId="1292"/>
    <cellStyle name="Normal 128" xfId="1293"/>
    <cellStyle name="Normal 129" xfId="1294"/>
    <cellStyle name="Normal 13" xfId="1295"/>
    <cellStyle name="Normal 13 10" xfId="1296"/>
    <cellStyle name="Normal 13 11" xfId="1297"/>
    <cellStyle name="Normal 13 12" xfId="1298"/>
    <cellStyle name="Normal 13 13" xfId="1299"/>
    <cellStyle name="Normal 13 14" xfId="1300"/>
    <cellStyle name="Normal 13 15" xfId="1301"/>
    <cellStyle name="Normal 13 16" xfId="1302"/>
    <cellStyle name="Normal 13 2" xfId="1303"/>
    <cellStyle name="Normal 13 3" xfId="1304"/>
    <cellStyle name="Normal 13 4" xfId="1305"/>
    <cellStyle name="Normal 13 5" xfId="1306"/>
    <cellStyle name="Normal 13 6" xfId="1307"/>
    <cellStyle name="Normal 13 7" xfId="1308"/>
    <cellStyle name="Normal 13 8" xfId="1309"/>
    <cellStyle name="Normal 13 9" xfId="1310"/>
    <cellStyle name="Normal 13_29(d) - Gas extensions -tariffs" xfId="1311"/>
    <cellStyle name="Normal 130" xfId="1312"/>
    <cellStyle name="Normal 131" xfId="1313"/>
    <cellStyle name="Normal 132" xfId="1314"/>
    <cellStyle name="Normal 133" xfId="1315"/>
    <cellStyle name="Normal 134" xfId="1316"/>
    <cellStyle name="Normal 135" xfId="1317"/>
    <cellStyle name="Normal 135 2" xfId="1318"/>
    <cellStyle name="Normal 135 3" xfId="1319"/>
    <cellStyle name="Normal 135 4" xfId="1320"/>
    <cellStyle name="Normal 136" xfId="1321"/>
    <cellStyle name="Normal 137" xfId="1322"/>
    <cellStyle name="Normal 138" xfId="1323"/>
    <cellStyle name="Normal 139" xfId="1324"/>
    <cellStyle name="Normal 14" xfId="1325"/>
    <cellStyle name="Normal 14 10" xfId="1326"/>
    <cellStyle name="Normal 14 11" xfId="1327"/>
    <cellStyle name="Normal 14 12" xfId="1328"/>
    <cellStyle name="Normal 14 13" xfId="1329"/>
    <cellStyle name="Normal 14 14" xfId="1330"/>
    <cellStyle name="Normal 14 15" xfId="1331"/>
    <cellStyle name="Normal 14 16" xfId="1332"/>
    <cellStyle name="Normal 14 2" xfId="1333"/>
    <cellStyle name="Normal 14 3" xfId="1334"/>
    <cellStyle name="Normal 14 4" xfId="1335"/>
    <cellStyle name="Normal 14 5" xfId="1336"/>
    <cellStyle name="Normal 14 6" xfId="1337"/>
    <cellStyle name="Normal 14 7" xfId="1338"/>
    <cellStyle name="Normal 14 8" xfId="1339"/>
    <cellStyle name="Normal 14 9" xfId="1340"/>
    <cellStyle name="Normal 140" xfId="1341"/>
    <cellStyle name="Normal 143" xfId="1342"/>
    <cellStyle name="Normal 143 2" xfId="1343"/>
    <cellStyle name="Normal 143_Aurora to Complete (2)" xfId="1344"/>
    <cellStyle name="Normal 144" xfId="1345"/>
    <cellStyle name="Normal 144 2" xfId="1346"/>
    <cellStyle name="Normal 144_Aurora to Complete (2)" xfId="1347"/>
    <cellStyle name="Normal 147" xfId="1348"/>
    <cellStyle name="Normal 147 2" xfId="1349"/>
    <cellStyle name="Normal 147_Aurora to Complete (2)" xfId="1350"/>
    <cellStyle name="Normal 148" xfId="1351"/>
    <cellStyle name="Normal 148 2" xfId="1352"/>
    <cellStyle name="Normal 148_Aurora to Complete (2)" xfId="1353"/>
    <cellStyle name="Normal 149" xfId="1354"/>
    <cellStyle name="Normal 149 2" xfId="1355"/>
    <cellStyle name="Normal 149_Aurora to Complete (2)" xfId="1356"/>
    <cellStyle name="Normal 15" xfId="1357"/>
    <cellStyle name="Normal 15 10" xfId="1358"/>
    <cellStyle name="Normal 15 11" xfId="1359"/>
    <cellStyle name="Normal 15 12" xfId="1360"/>
    <cellStyle name="Normal 15 13" xfId="1361"/>
    <cellStyle name="Normal 15 14" xfId="1362"/>
    <cellStyle name="Normal 15 15" xfId="1363"/>
    <cellStyle name="Normal 15 16" xfId="1364"/>
    <cellStyle name="Normal 15 2" xfId="1365"/>
    <cellStyle name="Normal 15 3" xfId="1366"/>
    <cellStyle name="Normal 15 4" xfId="1367"/>
    <cellStyle name="Normal 15 5" xfId="1368"/>
    <cellStyle name="Normal 15 6" xfId="1369"/>
    <cellStyle name="Normal 15 7" xfId="1370"/>
    <cellStyle name="Normal 15 8" xfId="1371"/>
    <cellStyle name="Normal 15 9" xfId="1372"/>
    <cellStyle name="Normal 150" xfId="1373"/>
    <cellStyle name="Normal 150 2" xfId="1374"/>
    <cellStyle name="Normal 150_Aurora to Complete (2)" xfId="1375"/>
    <cellStyle name="Normal 151" xfId="1376"/>
    <cellStyle name="Normal 151 2" xfId="1377"/>
    <cellStyle name="Normal 151_Aurora to Complete (2)" xfId="1378"/>
    <cellStyle name="Normal 152" xfId="1379"/>
    <cellStyle name="Normal 152 2" xfId="1380"/>
    <cellStyle name="Normal 152_Aurora to Complete (2)" xfId="1381"/>
    <cellStyle name="Normal 153" xfId="1382"/>
    <cellStyle name="Normal 153 2" xfId="1383"/>
    <cellStyle name="Normal 153_Aurora to Complete (2)" xfId="1384"/>
    <cellStyle name="Normal 154" xfId="1385"/>
    <cellStyle name="Normal 154 2" xfId="1386"/>
    <cellStyle name="Normal 154_Aurora to Complete (2)" xfId="1387"/>
    <cellStyle name="Normal 155" xfId="1388"/>
    <cellStyle name="Normal 155 2" xfId="1389"/>
    <cellStyle name="Normal 155_Aurora to Complete (2)" xfId="1390"/>
    <cellStyle name="Normal 156" xfId="1391"/>
    <cellStyle name="Normal 156 2" xfId="1392"/>
    <cellStyle name="Normal 156_Aurora to Complete (2)" xfId="1393"/>
    <cellStyle name="Normal 16" xfId="1394"/>
    <cellStyle name="Normal 16 10" xfId="1395"/>
    <cellStyle name="Normal 16 11" xfId="1396"/>
    <cellStyle name="Normal 16 12" xfId="1397"/>
    <cellStyle name="Normal 16 13" xfId="1398"/>
    <cellStyle name="Normal 16 14" xfId="1399"/>
    <cellStyle name="Normal 16 15" xfId="1400"/>
    <cellStyle name="Normal 16 16" xfId="1401"/>
    <cellStyle name="Normal 16 2" xfId="1402"/>
    <cellStyle name="Normal 16 3" xfId="1403"/>
    <cellStyle name="Normal 16 4" xfId="1404"/>
    <cellStyle name="Normal 16 5" xfId="1405"/>
    <cellStyle name="Normal 16 6" xfId="1406"/>
    <cellStyle name="Normal 16 7" xfId="1407"/>
    <cellStyle name="Normal 16 8" xfId="1408"/>
    <cellStyle name="Normal 16 9" xfId="1409"/>
    <cellStyle name="Normal 161" xfId="1410"/>
    <cellStyle name="Normal 161 2" xfId="1411"/>
    <cellStyle name="Normal 161_Aurora to Complete (2)" xfId="1412"/>
    <cellStyle name="Normal 162" xfId="1413"/>
    <cellStyle name="Normal 162 2" xfId="1414"/>
    <cellStyle name="Normal 162_Aurora to Complete (2)" xfId="1415"/>
    <cellStyle name="Normal 163" xfId="1416"/>
    <cellStyle name="Normal 163 2" xfId="1417"/>
    <cellStyle name="Normal 163_Aurora to Complete (2)" xfId="1418"/>
    <cellStyle name="Normal 164" xfId="1419"/>
    <cellStyle name="Normal 164 2" xfId="1420"/>
    <cellStyle name="Normal 164_Aurora to Complete (2)" xfId="1421"/>
    <cellStyle name="Normal 169" xfId="1422"/>
    <cellStyle name="Normal 169 2" xfId="1423"/>
    <cellStyle name="Normal 169_Aurora to Complete (2)" xfId="1424"/>
    <cellStyle name="Normal 17" xfId="1425"/>
    <cellStyle name="Normal 17 10" xfId="1426"/>
    <cellStyle name="Normal 17 11" xfId="1427"/>
    <cellStyle name="Normal 17 12" xfId="1428"/>
    <cellStyle name="Normal 17 13" xfId="1429"/>
    <cellStyle name="Normal 17 14" xfId="1430"/>
    <cellStyle name="Normal 17 15" xfId="1431"/>
    <cellStyle name="Normal 17 16" xfId="1432"/>
    <cellStyle name="Normal 17 17" xfId="1433"/>
    <cellStyle name="Normal 17 18" xfId="1434"/>
    <cellStyle name="Normal 17 2" xfId="1435"/>
    <cellStyle name="Normal 17 2 2" xfId="1436"/>
    <cellStyle name="Normal 17 3" xfId="1437"/>
    <cellStyle name="Normal 17 3 2" xfId="1438"/>
    <cellStyle name="Normal 17 4" xfId="1439"/>
    <cellStyle name="Normal 17 5" xfId="1440"/>
    <cellStyle name="Normal 17 6" xfId="1441"/>
    <cellStyle name="Normal 17 7" xfId="1442"/>
    <cellStyle name="Normal 17 8" xfId="1443"/>
    <cellStyle name="Normal 17 9" xfId="1444"/>
    <cellStyle name="Normal 170" xfId="1445"/>
    <cellStyle name="Normal 170 2" xfId="1446"/>
    <cellStyle name="Normal 170_Aurora to Complete (2)" xfId="1447"/>
    <cellStyle name="Normal 171" xfId="1448"/>
    <cellStyle name="Normal 171 2" xfId="1449"/>
    <cellStyle name="Normal 171_Aurora to Complete (2)" xfId="1450"/>
    <cellStyle name="Normal 172" xfId="1451"/>
    <cellStyle name="Normal 172 2" xfId="1452"/>
    <cellStyle name="Normal 172_Aurora to Complete (2)" xfId="1453"/>
    <cellStyle name="Normal 177" xfId="1454"/>
    <cellStyle name="Normal 177 2" xfId="1455"/>
    <cellStyle name="Normal 177_Aurora to Complete (2)" xfId="1456"/>
    <cellStyle name="Normal 178" xfId="1457"/>
    <cellStyle name="Normal 178 2" xfId="1458"/>
    <cellStyle name="Normal 178_Aurora to Complete (2)" xfId="1459"/>
    <cellStyle name="Normal 179" xfId="1460"/>
    <cellStyle name="Normal 179 2" xfId="1461"/>
    <cellStyle name="Normal 179_Aurora to Complete (2)" xfId="1462"/>
    <cellStyle name="Normal 18" xfId="1463"/>
    <cellStyle name="Normal 18 10" xfId="1464"/>
    <cellStyle name="Normal 18 11" xfId="1465"/>
    <cellStyle name="Normal 18 12" xfId="1466"/>
    <cellStyle name="Normal 18 13" xfId="1467"/>
    <cellStyle name="Normal 18 14" xfId="1468"/>
    <cellStyle name="Normal 18 15" xfId="1469"/>
    <cellStyle name="Normal 18 16" xfId="1470"/>
    <cellStyle name="Normal 18 2" xfId="1471"/>
    <cellStyle name="Normal 18 3" xfId="1472"/>
    <cellStyle name="Normal 18 4" xfId="1473"/>
    <cellStyle name="Normal 18 5" xfId="1474"/>
    <cellStyle name="Normal 18 6" xfId="1475"/>
    <cellStyle name="Normal 18 7" xfId="1476"/>
    <cellStyle name="Normal 18 8" xfId="1477"/>
    <cellStyle name="Normal 18 9" xfId="1478"/>
    <cellStyle name="Normal 180" xfId="1479"/>
    <cellStyle name="Normal 180 2" xfId="1480"/>
    <cellStyle name="Normal 180_Aurora to Complete (2)" xfId="1481"/>
    <cellStyle name="Normal 181" xfId="1482"/>
    <cellStyle name="Normal 181 2" xfId="1483"/>
    <cellStyle name="Normal 181_Aurora to Complete (2)" xfId="1484"/>
    <cellStyle name="Normal 182" xfId="1485"/>
    <cellStyle name="Normal 182 2" xfId="1486"/>
    <cellStyle name="Normal 182_Aurora to Complete (2)" xfId="1487"/>
    <cellStyle name="Normal 183" xfId="1488"/>
    <cellStyle name="Normal 183 2" xfId="1489"/>
    <cellStyle name="Normal 183_Aurora to Complete (2)" xfId="1490"/>
    <cellStyle name="Normal 184" xfId="1491"/>
    <cellStyle name="Normal 184 2" xfId="1492"/>
    <cellStyle name="Normal 184_Aurora to Complete (2)" xfId="1493"/>
    <cellStyle name="Normal 185" xfId="1494"/>
    <cellStyle name="Normal 185 2" xfId="1495"/>
    <cellStyle name="Normal 185_Aurora to Complete (2)" xfId="1496"/>
    <cellStyle name="Normal 186" xfId="1497"/>
    <cellStyle name="Normal 186 2" xfId="1498"/>
    <cellStyle name="Normal 186_Aurora to Complete (2)" xfId="1499"/>
    <cellStyle name="Normal 187" xfId="1500"/>
    <cellStyle name="Normal 187 2" xfId="1501"/>
    <cellStyle name="Normal 187_Aurora to Complete (2)" xfId="1502"/>
    <cellStyle name="Normal 188" xfId="1503"/>
    <cellStyle name="Normal 188 2" xfId="1504"/>
    <cellStyle name="Normal 188_Aurora to Complete (2)" xfId="1505"/>
    <cellStyle name="Normal 189" xfId="1506"/>
    <cellStyle name="Normal 189 2" xfId="1507"/>
    <cellStyle name="Normal 189_Aurora to Complete (2)" xfId="1508"/>
    <cellStyle name="Normal 19" xfId="1509"/>
    <cellStyle name="Normal 19 10" xfId="1510"/>
    <cellStyle name="Normal 19 11" xfId="1511"/>
    <cellStyle name="Normal 19 12" xfId="1512"/>
    <cellStyle name="Normal 19 13" xfId="1513"/>
    <cellStyle name="Normal 19 14" xfId="1514"/>
    <cellStyle name="Normal 19 15" xfId="1515"/>
    <cellStyle name="Normal 19 16" xfId="1516"/>
    <cellStyle name="Normal 19 2" xfId="1517"/>
    <cellStyle name="Normal 19 3" xfId="1518"/>
    <cellStyle name="Normal 19 4" xfId="1519"/>
    <cellStyle name="Normal 19 5" xfId="1520"/>
    <cellStyle name="Normal 19 6" xfId="1521"/>
    <cellStyle name="Normal 19 7" xfId="1522"/>
    <cellStyle name="Normal 19 8" xfId="1523"/>
    <cellStyle name="Normal 19 9" xfId="1524"/>
    <cellStyle name="Normal 190" xfId="1525"/>
    <cellStyle name="Normal 190 2" xfId="1526"/>
    <cellStyle name="Normal 190_Aurora to Complete (2)" xfId="1527"/>
    <cellStyle name="Normal 192" xfId="1528"/>
    <cellStyle name="Normal 192 2" xfId="1529"/>
    <cellStyle name="Normal 192_Aurora to Complete (2)" xfId="1530"/>
    <cellStyle name="Normal 193" xfId="1531"/>
    <cellStyle name="Normal 193 2" xfId="1532"/>
    <cellStyle name="Normal 193_Aurora to Complete (2)" xfId="1533"/>
    <cellStyle name="Normal 196" xfId="1534"/>
    <cellStyle name="Normal 196 2" xfId="1535"/>
    <cellStyle name="Normal 196_Aurora to Complete (2)" xfId="1536"/>
    <cellStyle name="Normal 197" xfId="1537"/>
    <cellStyle name="Normal 197 2" xfId="1538"/>
    <cellStyle name="Normal 197_Aurora to Complete (2)" xfId="1539"/>
    <cellStyle name="Normal 198" xfId="1540"/>
    <cellStyle name="Normal 198 2" xfId="1541"/>
    <cellStyle name="Normal 198_Aurora to Complete (2)" xfId="1542"/>
    <cellStyle name="Normal 199" xfId="1543"/>
    <cellStyle name="Normal 199 2" xfId="1544"/>
    <cellStyle name="Normal 199_Aurora to Complete (2)" xfId="1545"/>
    <cellStyle name="Normal 2" xfId="1546"/>
    <cellStyle name="Normal 2 10" xfId="1547"/>
    <cellStyle name="Normal 2 10 2" xfId="1548"/>
    <cellStyle name="Normal 2 10 3" xfId="1549"/>
    <cellStyle name="Normal 2 10 4" xfId="1550"/>
    <cellStyle name="Normal 2 11" xfId="1551"/>
    <cellStyle name="Normal 2 11 2" xfId="1552"/>
    <cellStyle name="Normal 2 11 3" xfId="1553"/>
    <cellStyle name="Normal 2 11 4" xfId="1554"/>
    <cellStyle name="Normal 2 12" xfId="1555"/>
    <cellStyle name="Normal 2 12 2" xfId="1556"/>
    <cellStyle name="Normal 2 12 3" xfId="1557"/>
    <cellStyle name="Normal 2 12 4" xfId="1558"/>
    <cellStyle name="Normal 2 13" xfId="1559"/>
    <cellStyle name="Normal 2 13 2" xfId="1560"/>
    <cellStyle name="Normal 2 13 3" xfId="1561"/>
    <cellStyle name="Normal 2 13 4" xfId="1562"/>
    <cellStyle name="Normal 2 14" xfId="1563"/>
    <cellStyle name="Normal 2 14 2" xfId="1564"/>
    <cellStyle name="Normal 2 14 3" xfId="1565"/>
    <cellStyle name="Normal 2 14 4" xfId="1566"/>
    <cellStyle name="Normal 2 15" xfId="1567"/>
    <cellStyle name="Normal 2 15 2" xfId="1568"/>
    <cellStyle name="Normal 2 15 3" xfId="1569"/>
    <cellStyle name="Normal 2 15 4" xfId="1570"/>
    <cellStyle name="Normal 2 16" xfId="1571"/>
    <cellStyle name="Normal 2 16 2" xfId="1572"/>
    <cellStyle name="Normal 2 16 3" xfId="1573"/>
    <cellStyle name="Normal 2 16 4" xfId="1574"/>
    <cellStyle name="Normal 2 17" xfId="1575"/>
    <cellStyle name="Normal 2 17 2" xfId="1576"/>
    <cellStyle name="Normal 2 17 3" xfId="1577"/>
    <cellStyle name="Normal 2 17 4" xfId="1578"/>
    <cellStyle name="Normal 2 18" xfId="1579"/>
    <cellStyle name="Normal 2 18 2" xfId="1580"/>
    <cellStyle name="Normal 2 18 3" xfId="1581"/>
    <cellStyle name="Normal 2 18 4" xfId="1582"/>
    <cellStyle name="Normal 2 19" xfId="1583"/>
    <cellStyle name="Normal 2 19 2" xfId="1584"/>
    <cellStyle name="Normal 2 19 3" xfId="1585"/>
    <cellStyle name="Normal 2 19 4" xfId="1586"/>
    <cellStyle name="Normal 2 2" xfId="1587"/>
    <cellStyle name="Normal 2 2 10" xfId="1588"/>
    <cellStyle name="Normal 2 2 10 2" xfId="1589"/>
    <cellStyle name="Normal 2 2 10 3" xfId="1590"/>
    <cellStyle name="Normal 2 2 10 4" xfId="1591"/>
    <cellStyle name="Normal 2 2 11" xfId="1592"/>
    <cellStyle name="Normal 2 2 11 2" xfId="1593"/>
    <cellStyle name="Normal 2 2 11 3" xfId="1594"/>
    <cellStyle name="Normal 2 2 11 4" xfId="1595"/>
    <cellStyle name="Normal 2 2 12" xfId="1596"/>
    <cellStyle name="Normal 2 2 12 2" xfId="1597"/>
    <cellStyle name="Normal 2 2 12 3" xfId="1598"/>
    <cellStyle name="Normal 2 2 12 4" xfId="1599"/>
    <cellStyle name="Normal 2 2 13" xfId="1600"/>
    <cellStyle name="Normal 2 2 13 2" xfId="1601"/>
    <cellStyle name="Normal 2 2 13 3" xfId="1602"/>
    <cellStyle name="Normal 2 2 13 4" xfId="1603"/>
    <cellStyle name="Normal 2 2 14" xfId="1604"/>
    <cellStyle name="Normal 2 2 14 2" xfId="1605"/>
    <cellStyle name="Normal 2 2 14 3" xfId="1606"/>
    <cellStyle name="Normal 2 2 14 4" xfId="1607"/>
    <cellStyle name="Normal 2 2 15" xfId="1608"/>
    <cellStyle name="Normal 2 2 15 2" xfId="1609"/>
    <cellStyle name="Normal 2 2 15 3" xfId="1610"/>
    <cellStyle name="Normal 2 2 15 4" xfId="1611"/>
    <cellStyle name="Normal 2 2 16" xfId="1612"/>
    <cellStyle name="Normal 2 2 16 2" xfId="1613"/>
    <cellStyle name="Normal 2 2 16 3" xfId="1614"/>
    <cellStyle name="Normal 2 2 16 4" xfId="1615"/>
    <cellStyle name="Normal 2 2 17" xfId="1616"/>
    <cellStyle name="Normal 2 2 17 2" xfId="1617"/>
    <cellStyle name="Normal 2 2 17 3" xfId="1618"/>
    <cellStyle name="Normal 2 2 17 4" xfId="1619"/>
    <cellStyle name="Normal 2 2 18" xfId="1620"/>
    <cellStyle name="Normal 2 2 19" xfId="1621"/>
    <cellStyle name="Normal 2 2 2" xfId="1622"/>
    <cellStyle name="Normal 2 2 2 2" xfId="1623"/>
    <cellStyle name="Normal 2 2 2 3" xfId="1624"/>
    <cellStyle name="Normal 2 2 2 4" xfId="1625"/>
    <cellStyle name="Normal 2 2 20" xfId="1626"/>
    <cellStyle name="Normal 2 2 21" xfId="1627"/>
    <cellStyle name="Normal 2 2 22" xfId="1628"/>
    <cellStyle name="Normal 2 2 23" xfId="1629"/>
    <cellStyle name="Normal 2 2 24" xfId="1630"/>
    <cellStyle name="Normal 2 2 25" xfId="1631"/>
    <cellStyle name="Normal 2 2 26" xfId="1632"/>
    <cellStyle name="Normal 2 2 27" xfId="1633"/>
    <cellStyle name="Normal 2 2 28" xfId="1634"/>
    <cellStyle name="Normal 2 2 29" xfId="1635"/>
    <cellStyle name="Normal 2 2 3" xfId="1636"/>
    <cellStyle name="Normal 2 2 3 2" xfId="1637"/>
    <cellStyle name="Normal 2 2 3 3" xfId="1638"/>
    <cellStyle name="Normal 2 2 3 4" xfId="1639"/>
    <cellStyle name="Normal 2 2 30" xfId="1640"/>
    <cellStyle name="Normal 2 2 31" xfId="1641"/>
    <cellStyle name="Normal 2 2 32" xfId="1642"/>
    <cellStyle name="Normal 2 2 33" xfId="1643"/>
    <cellStyle name="Normal 2 2 4" xfId="1644"/>
    <cellStyle name="Normal 2 2 4 2" xfId="1645"/>
    <cellStyle name="Normal 2 2 4 3" xfId="1646"/>
    <cellStyle name="Normal 2 2 4 4" xfId="1647"/>
    <cellStyle name="Normal 2 2 5" xfId="1648"/>
    <cellStyle name="Normal 2 2 5 2" xfId="1649"/>
    <cellStyle name="Normal 2 2 5 3" xfId="1650"/>
    <cellStyle name="Normal 2 2 5 4" xfId="1651"/>
    <cellStyle name="Normal 2 2 6" xfId="1652"/>
    <cellStyle name="Normal 2 2 6 2" xfId="1653"/>
    <cellStyle name="Normal 2 2 6 3" xfId="1654"/>
    <cellStyle name="Normal 2 2 6 4" xfId="1655"/>
    <cellStyle name="Normal 2 2 7" xfId="1656"/>
    <cellStyle name="Normal 2 2 7 2" xfId="1657"/>
    <cellStyle name="Normal 2 2 7 3" xfId="1658"/>
    <cellStyle name="Normal 2 2 7 4" xfId="1659"/>
    <cellStyle name="Normal 2 2 8" xfId="1660"/>
    <cellStyle name="Normal 2 2 8 2" xfId="1661"/>
    <cellStyle name="Normal 2 2 8 3" xfId="1662"/>
    <cellStyle name="Normal 2 2 8 4" xfId="1663"/>
    <cellStyle name="Normal 2 2 9" xfId="1664"/>
    <cellStyle name="Normal 2 2 9 2" xfId="1665"/>
    <cellStyle name="Normal 2 2 9 3" xfId="1666"/>
    <cellStyle name="Normal 2 2 9 4" xfId="1667"/>
    <cellStyle name="Normal 2 20" xfId="1668"/>
    <cellStyle name="Normal 2 20 2" xfId="1669"/>
    <cellStyle name="Normal 2 20 3" xfId="1670"/>
    <cellStyle name="Normal 2 20 4" xfId="1671"/>
    <cellStyle name="Normal 2 21" xfId="1672"/>
    <cellStyle name="Normal 2 21 2" xfId="1673"/>
    <cellStyle name="Normal 2 21 3" xfId="1674"/>
    <cellStyle name="Normal 2 21 4" xfId="1675"/>
    <cellStyle name="Normal 2 22" xfId="1676"/>
    <cellStyle name="Normal 2 23" xfId="1677"/>
    <cellStyle name="Normal 2 24" xfId="1678"/>
    <cellStyle name="Normal 2 25" xfId="1679"/>
    <cellStyle name="Normal 2 26" xfId="1680"/>
    <cellStyle name="Normal 2 27" xfId="1681"/>
    <cellStyle name="Normal 2 28" xfId="1682"/>
    <cellStyle name="Normal 2 29" xfId="1683"/>
    <cellStyle name="Normal 2 3" xfId="1684"/>
    <cellStyle name="Normal 2 3 10" xfId="1685"/>
    <cellStyle name="Normal 2 3 11" xfId="1686"/>
    <cellStyle name="Normal 2 3 12" xfId="1687"/>
    <cellStyle name="Normal 2 3 13" xfId="1688"/>
    <cellStyle name="Normal 2 3 14" xfId="1689"/>
    <cellStyle name="Normal 2 3 15" xfId="1690"/>
    <cellStyle name="Normal 2 3 16" xfId="1691"/>
    <cellStyle name="Normal 2 3 17" xfId="1692"/>
    <cellStyle name="Normal 2 3 2" xfId="1693"/>
    <cellStyle name="Normal 2 3 3" xfId="1694"/>
    <cellStyle name="Normal 2 3 4" xfId="1695"/>
    <cellStyle name="Normal 2 3 5" xfId="1696"/>
    <cellStyle name="Normal 2 3 6" xfId="1697"/>
    <cellStyle name="Normal 2 3 7" xfId="1698"/>
    <cellStyle name="Normal 2 3 8" xfId="1699"/>
    <cellStyle name="Normal 2 3 9" xfId="1700"/>
    <cellStyle name="Normal 2 3_29(d) - Gas extensions -tariffs" xfId="1701"/>
    <cellStyle name="Normal 2 30" xfId="1702"/>
    <cellStyle name="Normal 2 31" xfId="1703"/>
    <cellStyle name="Normal 2 32" xfId="1704"/>
    <cellStyle name="Normal 2 33" xfId="1705"/>
    <cellStyle name="Normal 2 34" xfId="1706"/>
    <cellStyle name="Normal 2 35" xfId="1707"/>
    <cellStyle name="Normal 2 36" xfId="1708"/>
    <cellStyle name="Normal 2 37" xfId="1709"/>
    <cellStyle name="Normal 2 38" xfId="1710"/>
    <cellStyle name="Normal 2 38 2" xfId="1711"/>
    <cellStyle name="Normal 2 39" xfId="1712"/>
    <cellStyle name="Normal 2 4" xfId="1713"/>
    <cellStyle name="Normal 2 4 2" xfId="1714"/>
    <cellStyle name="Normal 2 4 3" xfId="1715"/>
    <cellStyle name="Normal 2 4 4" xfId="1716"/>
    <cellStyle name="Normal 2 40" xfId="1717"/>
    <cellStyle name="Normal 2 5" xfId="1718"/>
    <cellStyle name="Normal 2 5 2" xfId="1719"/>
    <cellStyle name="Normal 2 5 3" xfId="1720"/>
    <cellStyle name="Normal 2 5 4" xfId="1721"/>
    <cellStyle name="Normal 2 6" xfId="1722"/>
    <cellStyle name="Normal 2 6 2" xfId="1723"/>
    <cellStyle name="Normal 2 6 3" xfId="1724"/>
    <cellStyle name="Normal 2 6 4" xfId="1725"/>
    <cellStyle name="Normal 2 7" xfId="1726"/>
    <cellStyle name="Normal 2 7 2" xfId="1727"/>
    <cellStyle name="Normal 2 7 3" xfId="1728"/>
    <cellStyle name="Normal 2 7 4" xfId="1729"/>
    <cellStyle name="Normal 2 8" xfId="1730"/>
    <cellStyle name="Normal 2 8 2" xfId="1731"/>
    <cellStyle name="Normal 2 8 3" xfId="1732"/>
    <cellStyle name="Normal 2 8 4" xfId="1733"/>
    <cellStyle name="Normal 2 9" xfId="1734"/>
    <cellStyle name="Normal 2 9 2" xfId="1735"/>
    <cellStyle name="Normal 2 9 3" xfId="1736"/>
    <cellStyle name="Normal 2 9 4" xfId="1737"/>
    <cellStyle name="Normal 2_29(d) - Gas extensions -tariffs" xfId="1738"/>
    <cellStyle name="Normal 20" xfId="1739"/>
    <cellStyle name="Normal 20 10" xfId="1740"/>
    <cellStyle name="Normal 20 11" xfId="1741"/>
    <cellStyle name="Normal 20 12" xfId="1742"/>
    <cellStyle name="Normal 20 13" xfId="1743"/>
    <cellStyle name="Normal 20 14" xfId="1744"/>
    <cellStyle name="Normal 20 15" xfId="1745"/>
    <cellStyle name="Normal 20 16" xfId="1746"/>
    <cellStyle name="Normal 20 2" xfId="1747"/>
    <cellStyle name="Normal 20 3" xfId="1748"/>
    <cellStyle name="Normal 20 4" xfId="1749"/>
    <cellStyle name="Normal 20 5" xfId="1750"/>
    <cellStyle name="Normal 20 6" xfId="1751"/>
    <cellStyle name="Normal 20 7" xfId="1752"/>
    <cellStyle name="Normal 20 8" xfId="1753"/>
    <cellStyle name="Normal 20 9" xfId="1754"/>
    <cellStyle name="Normal 200" xfId="1755"/>
    <cellStyle name="Normal 200 2" xfId="1756"/>
    <cellStyle name="Normal 200_Aurora to Complete (2)" xfId="1757"/>
    <cellStyle name="Normal 201" xfId="1758"/>
    <cellStyle name="Normal 201 2" xfId="1759"/>
    <cellStyle name="Normal 201_Aurora to Complete (2)" xfId="1760"/>
    <cellStyle name="Normal 202" xfId="1761"/>
    <cellStyle name="Normal 202 2" xfId="1762"/>
    <cellStyle name="Normal 202_Aurora to Complete (2)" xfId="1763"/>
    <cellStyle name="Normal 203" xfId="1764"/>
    <cellStyle name="Normal 203 2" xfId="1765"/>
    <cellStyle name="Normal 203_Aurora to Complete (2)" xfId="1766"/>
    <cellStyle name="Normal 204" xfId="1767"/>
    <cellStyle name="Normal 204 2" xfId="1768"/>
    <cellStyle name="Normal 204_Aurora to Complete (2)" xfId="1769"/>
    <cellStyle name="Normal 205" xfId="1770"/>
    <cellStyle name="Normal 205 2" xfId="1771"/>
    <cellStyle name="Normal 205_Aurora to Complete (2)" xfId="1772"/>
    <cellStyle name="Normal 207" xfId="1773"/>
    <cellStyle name="Normal 207 2" xfId="1774"/>
    <cellStyle name="Normal 207_Aurora to Complete (2)" xfId="1775"/>
    <cellStyle name="Normal 208" xfId="1776"/>
    <cellStyle name="Normal 208 2" xfId="1777"/>
    <cellStyle name="Normal 208_Aurora to Complete (2)" xfId="1778"/>
    <cellStyle name="Normal 209" xfId="1779"/>
    <cellStyle name="Normal 209 2" xfId="1780"/>
    <cellStyle name="Normal 209_Aurora to Complete (2)" xfId="1781"/>
    <cellStyle name="Normal 21" xfId="1782"/>
    <cellStyle name="Normal 21 10" xfId="1783"/>
    <cellStyle name="Normal 21 11" xfId="1784"/>
    <cellStyle name="Normal 21 12" xfId="1785"/>
    <cellStyle name="Normal 21 13" xfId="1786"/>
    <cellStyle name="Normal 21 14" xfId="1787"/>
    <cellStyle name="Normal 21 15" xfId="1788"/>
    <cellStyle name="Normal 21 16" xfId="1789"/>
    <cellStyle name="Normal 21 2" xfId="1790"/>
    <cellStyle name="Normal 21 3" xfId="1791"/>
    <cellStyle name="Normal 21 4" xfId="1792"/>
    <cellStyle name="Normal 21 5" xfId="1793"/>
    <cellStyle name="Normal 21 6" xfId="1794"/>
    <cellStyle name="Normal 21 7" xfId="1795"/>
    <cellStyle name="Normal 21 8" xfId="1796"/>
    <cellStyle name="Normal 21 9" xfId="1797"/>
    <cellStyle name="Normal 210" xfId="1798"/>
    <cellStyle name="Normal 210 2" xfId="1799"/>
    <cellStyle name="Normal 210_Aurora to Complete (2)" xfId="1800"/>
    <cellStyle name="Normal 211" xfId="1801"/>
    <cellStyle name="Normal 211 2" xfId="1802"/>
    <cellStyle name="Normal 211_Aurora to Complete (2)" xfId="1803"/>
    <cellStyle name="Normal 212" xfId="1804"/>
    <cellStyle name="Normal 212 2" xfId="1805"/>
    <cellStyle name="Normal 212_Aurora to Complete (2)" xfId="1806"/>
    <cellStyle name="Normal 213" xfId="1807"/>
    <cellStyle name="Normal 213 2" xfId="1808"/>
    <cellStyle name="Normal 213_Aurora to Complete (2)" xfId="1809"/>
    <cellStyle name="Normal 214" xfId="1810"/>
    <cellStyle name="Normal 214 2" xfId="1811"/>
    <cellStyle name="Normal 214_Aurora to Complete (2)" xfId="1812"/>
    <cellStyle name="Normal 215" xfId="1813"/>
    <cellStyle name="Normal 215 2" xfId="1814"/>
    <cellStyle name="Normal 215_Aurora to Complete (2)" xfId="1815"/>
    <cellStyle name="Normal 216" xfId="1816"/>
    <cellStyle name="Normal 216 2" xfId="1817"/>
    <cellStyle name="Normal 216_Aurora to Complete (2)" xfId="1818"/>
    <cellStyle name="Normal 22" xfId="1819"/>
    <cellStyle name="Normal 22 10" xfId="1820"/>
    <cellStyle name="Normal 22 11" xfId="1821"/>
    <cellStyle name="Normal 22 12" xfId="1822"/>
    <cellStyle name="Normal 22 13" xfId="1823"/>
    <cellStyle name="Normal 22 14" xfId="1824"/>
    <cellStyle name="Normal 22 15" xfId="1825"/>
    <cellStyle name="Normal 22 16" xfId="1826"/>
    <cellStyle name="Normal 22 2" xfId="1827"/>
    <cellStyle name="Normal 22 3" xfId="1828"/>
    <cellStyle name="Normal 22 4" xfId="1829"/>
    <cellStyle name="Normal 22 5" xfId="1830"/>
    <cellStyle name="Normal 22 6" xfId="1831"/>
    <cellStyle name="Normal 22 7" xfId="1832"/>
    <cellStyle name="Normal 22 8" xfId="1833"/>
    <cellStyle name="Normal 22 9" xfId="1834"/>
    <cellStyle name="Normal 23" xfId="1835"/>
    <cellStyle name="Normal 23 10" xfId="1836"/>
    <cellStyle name="Normal 23 11" xfId="1837"/>
    <cellStyle name="Normal 23 12" xfId="1838"/>
    <cellStyle name="Normal 23 13" xfId="1839"/>
    <cellStyle name="Normal 23 14" xfId="1840"/>
    <cellStyle name="Normal 23 15" xfId="1841"/>
    <cellStyle name="Normal 23 16" xfId="1842"/>
    <cellStyle name="Normal 23 2" xfId="1843"/>
    <cellStyle name="Normal 23 3" xfId="1844"/>
    <cellStyle name="Normal 23 4" xfId="1845"/>
    <cellStyle name="Normal 23 5" xfId="1846"/>
    <cellStyle name="Normal 23 6" xfId="1847"/>
    <cellStyle name="Normal 23 7" xfId="1848"/>
    <cellStyle name="Normal 23 8" xfId="1849"/>
    <cellStyle name="Normal 23 9" xfId="1850"/>
    <cellStyle name="Normal 24" xfId="1851"/>
    <cellStyle name="Normal 24 10" xfId="1852"/>
    <cellStyle name="Normal 24 11" xfId="1853"/>
    <cellStyle name="Normal 24 12" xfId="1854"/>
    <cellStyle name="Normal 24 13" xfId="1855"/>
    <cellStyle name="Normal 24 14" xfId="1856"/>
    <cellStyle name="Normal 24 15" xfId="1857"/>
    <cellStyle name="Normal 24 16" xfId="1858"/>
    <cellStyle name="Normal 24 17" xfId="1859"/>
    <cellStyle name="Normal 24 18" xfId="1860"/>
    <cellStyle name="Normal 24 2" xfId="1861"/>
    <cellStyle name="Normal 24 3" xfId="1862"/>
    <cellStyle name="Normal 24 4" xfId="1863"/>
    <cellStyle name="Normal 24 5" xfId="1864"/>
    <cellStyle name="Normal 24 6" xfId="1865"/>
    <cellStyle name="Normal 24 7" xfId="1866"/>
    <cellStyle name="Normal 24 8" xfId="1867"/>
    <cellStyle name="Normal 24 9" xfId="1868"/>
    <cellStyle name="Normal 25" xfId="1869"/>
    <cellStyle name="Normal 25 10" xfId="1870"/>
    <cellStyle name="Normal 25 11" xfId="1871"/>
    <cellStyle name="Normal 25 12" xfId="1872"/>
    <cellStyle name="Normal 25 13" xfId="1873"/>
    <cellStyle name="Normal 25 14" xfId="1874"/>
    <cellStyle name="Normal 25 15" xfId="1875"/>
    <cellStyle name="Normal 25 16" xfId="1876"/>
    <cellStyle name="Normal 25 17" xfId="1877"/>
    <cellStyle name="Normal 25 2" xfId="1878"/>
    <cellStyle name="Normal 25 3" xfId="1879"/>
    <cellStyle name="Normal 25 4" xfId="1880"/>
    <cellStyle name="Normal 25 5" xfId="1881"/>
    <cellStyle name="Normal 25 6" xfId="1882"/>
    <cellStyle name="Normal 25 7" xfId="1883"/>
    <cellStyle name="Normal 25 8" xfId="1884"/>
    <cellStyle name="Normal 25 9" xfId="1885"/>
    <cellStyle name="Normal 26" xfId="1886"/>
    <cellStyle name="Normal 26 10" xfId="1887"/>
    <cellStyle name="Normal 26 11" xfId="1888"/>
    <cellStyle name="Normal 26 12" xfId="1889"/>
    <cellStyle name="Normal 26 13" xfId="1890"/>
    <cellStyle name="Normal 26 14" xfId="1891"/>
    <cellStyle name="Normal 26 15" xfId="1892"/>
    <cellStyle name="Normal 26 16" xfId="1893"/>
    <cellStyle name="Normal 26 17" xfId="1894"/>
    <cellStyle name="Normal 26 2" xfId="1895"/>
    <cellStyle name="Normal 26 3" xfId="1896"/>
    <cellStyle name="Normal 26 4" xfId="1897"/>
    <cellStyle name="Normal 26 5" xfId="1898"/>
    <cellStyle name="Normal 26 6" xfId="1899"/>
    <cellStyle name="Normal 26 7" xfId="1900"/>
    <cellStyle name="Normal 26 8" xfId="1901"/>
    <cellStyle name="Normal 26 9" xfId="1902"/>
    <cellStyle name="Normal 27" xfId="1903"/>
    <cellStyle name="Normal 27 10" xfId="1904"/>
    <cellStyle name="Normal 27 11" xfId="1905"/>
    <cellStyle name="Normal 27 12" xfId="1906"/>
    <cellStyle name="Normal 27 13" xfId="1907"/>
    <cellStyle name="Normal 27 14" xfId="1908"/>
    <cellStyle name="Normal 27 2" xfId="1909"/>
    <cellStyle name="Normal 27 3" xfId="1910"/>
    <cellStyle name="Normal 27 4" xfId="1911"/>
    <cellStyle name="Normal 27 5" xfId="1912"/>
    <cellStyle name="Normal 27 6" xfId="1913"/>
    <cellStyle name="Normal 27 7" xfId="1914"/>
    <cellStyle name="Normal 27 8" xfId="1915"/>
    <cellStyle name="Normal 27 9" xfId="1916"/>
    <cellStyle name="Normal 28" xfId="1917"/>
    <cellStyle name="Normal 28 10" xfId="1918"/>
    <cellStyle name="Normal 28 11" xfId="1919"/>
    <cellStyle name="Normal 28 12" xfId="1920"/>
    <cellStyle name="Normal 28 13" xfId="1921"/>
    <cellStyle name="Normal 28 14" xfId="1922"/>
    <cellStyle name="Normal 28 2" xfId="1923"/>
    <cellStyle name="Normal 28 3" xfId="1924"/>
    <cellStyle name="Normal 28 4" xfId="1925"/>
    <cellStyle name="Normal 28 5" xfId="1926"/>
    <cellStyle name="Normal 28 6" xfId="1927"/>
    <cellStyle name="Normal 28 7" xfId="1928"/>
    <cellStyle name="Normal 28 8" xfId="1929"/>
    <cellStyle name="Normal 28 9" xfId="1930"/>
    <cellStyle name="Normal 29" xfId="1931"/>
    <cellStyle name="Normal 29 2" xfId="1932"/>
    <cellStyle name="Normal 29 3" xfId="1933"/>
    <cellStyle name="Normal 29 4" xfId="1934"/>
    <cellStyle name="Normal 29 5" xfId="1935"/>
    <cellStyle name="Normal 3" xfId="1936"/>
    <cellStyle name="Normal 3 10" xfId="1937"/>
    <cellStyle name="Normal 3 11" xfId="1938"/>
    <cellStyle name="Normal 3 12" xfId="1939"/>
    <cellStyle name="Normal 3 13" xfId="1940"/>
    <cellStyle name="Normal 3 14" xfId="1941"/>
    <cellStyle name="Normal 3 15" xfId="1942"/>
    <cellStyle name="Normal 3 16" xfId="1943"/>
    <cellStyle name="Normal 3 17" xfId="1944"/>
    <cellStyle name="Normal 3 18" xfId="1945"/>
    <cellStyle name="Normal 3 19" xfId="1946"/>
    <cellStyle name="Normal 3 2" xfId="1947"/>
    <cellStyle name="Normal 3 2 10" xfId="1948"/>
    <cellStyle name="Normal 3 2 11" xfId="1949"/>
    <cellStyle name="Normal 3 2 12" xfId="1950"/>
    <cellStyle name="Normal 3 2 13" xfId="1951"/>
    <cellStyle name="Normal 3 2 14" xfId="1952"/>
    <cellStyle name="Normal 3 2 2" xfId="1953"/>
    <cellStyle name="Normal 3 2 3" xfId="1954"/>
    <cellStyle name="Normal 3 2 4" xfId="1955"/>
    <cellStyle name="Normal 3 2 5" xfId="1956"/>
    <cellStyle name="Normal 3 2 6" xfId="1957"/>
    <cellStyle name="Normal 3 2 7" xfId="1958"/>
    <cellStyle name="Normal 3 2 8" xfId="1959"/>
    <cellStyle name="Normal 3 2 9" xfId="1960"/>
    <cellStyle name="Normal 3 3" xfId="1961"/>
    <cellStyle name="Normal 3 3 2" xfId="1962"/>
    <cellStyle name="Normal 3 3 3" xfId="1963"/>
    <cellStyle name="Normal 3 3 4" xfId="1964"/>
    <cellStyle name="Normal 3 4" xfId="1965"/>
    <cellStyle name="Normal 3 4 2" xfId="1966"/>
    <cellStyle name="Normal 3 4 3" xfId="1967"/>
    <cellStyle name="Normal 3 4 4" xfId="1968"/>
    <cellStyle name="Normal 3 5" xfId="6"/>
    <cellStyle name="Normal 3 5 2" xfId="1970"/>
    <cellStyle name="Normal 3 5 3" xfId="1971"/>
    <cellStyle name="Normal 3 5 4" xfId="1972"/>
    <cellStyle name="Normal 3 6" xfId="1973"/>
    <cellStyle name="Normal 3 7" xfId="1974"/>
    <cellStyle name="Normal 3 8" xfId="1975"/>
    <cellStyle name="Normal 3 9" xfId="1976"/>
    <cellStyle name="Normal 3_29(d) - Gas extensions -tariffs" xfId="1977"/>
    <cellStyle name="Normal 30" xfId="1978"/>
    <cellStyle name="Normal 30 2" xfId="1979"/>
    <cellStyle name="Normal 30 3" xfId="1980"/>
    <cellStyle name="Normal 31" xfId="1981"/>
    <cellStyle name="Normal 31 2" xfId="1982"/>
    <cellStyle name="Normal 31 3" xfId="1983"/>
    <cellStyle name="Normal 32" xfId="1984"/>
    <cellStyle name="Normal 32 2" xfId="1985"/>
    <cellStyle name="Normal 32 3" xfId="1986"/>
    <cellStyle name="Normal 33" xfId="1987"/>
    <cellStyle name="Normal 33 2" xfId="1988"/>
    <cellStyle name="Normal 33 3" xfId="1989"/>
    <cellStyle name="Normal 34" xfId="1990"/>
    <cellStyle name="Normal 34 2" xfId="1991"/>
    <cellStyle name="Normal 34 3" xfId="1992"/>
    <cellStyle name="Normal 35" xfId="1993"/>
    <cellStyle name="Normal 35 2" xfId="1994"/>
    <cellStyle name="Normal 35 3" xfId="1995"/>
    <cellStyle name="Normal 36" xfId="1996"/>
    <cellStyle name="Normal 36 2" xfId="1997"/>
    <cellStyle name="Normal 36 3" xfId="1998"/>
    <cellStyle name="Normal 37" xfId="1999"/>
    <cellStyle name="Normal 37 2" xfId="2000"/>
    <cellStyle name="Normal 37 3" xfId="2001"/>
    <cellStyle name="Normal 37_Aurora to Complete (2)" xfId="2002"/>
    <cellStyle name="Normal 38" xfId="2003"/>
    <cellStyle name="Normal 38 2" xfId="2004"/>
    <cellStyle name="Normal 38 3" xfId="2005"/>
    <cellStyle name="Normal 38_29(d) - Gas extensions -tariffs" xfId="2006"/>
    <cellStyle name="Normal 39" xfId="2007"/>
    <cellStyle name="Normal 39 2" xfId="2008"/>
    <cellStyle name="Normal 39 3" xfId="2009"/>
    <cellStyle name="Normal 39_Aurora to Complete (2)" xfId="2010"/>
    <cellStyle name="Normal 4" xfId="2011"/>
    <cellStyle name="Normal 4 10" xfId="2012"/>
    <cellStyle name="Normal 4 11" xfId="2013"/>
    <cellStyle name="Normal 4 12" xfId="2014"/>
    <cellStyle name="Normal 4 13" xfId="2015"/>
    <cellStyle name="Normal 4 14" xfId="2016"/>
    <cellStyle name="Normal 4 15" xfId="2017"/>
    <cellStyle name="Normal 4 16" xfId="2018"/>
    <cellStyle name="Normal 4 17" xfId="2019"/>
    <cellStyle name="Normal 4 18" xfId="2020"/>
    <cellStyle name="Normal 4 19" xfId="2021"/>
    <cellStyle name="Normal 4 2" xfId="2022"/>
    <cellStyle name="Normal 4 2 10" xfId="2023"/>
    <cellStyle name="Normal 4 2 11" xfId="2024"/>
    <cellStyle name="Normal 4 2 12" xfId="2025"/>
    <cellStyle name="Normal 4 2 13" xfId="2026"/>
    <cellStyle name="Normal 4 2 14" xfId="2027"/>
    <cellStyle name="Normal 4 2 15" xfId="2028"/>
    <cellStyle name="Normal 4 2 16" xfId="2029"/>
    <cellStyle name="Normal 4 2 2" xfId="2030"/>
    <cellStyle name="Normal 4 2 2 2" xfId="2031"/>
    <cellStyle name="Normal 4 2 2 3" xfId="2032"/>
    <cellStyle name="Normal 4 2 2 4" xfId="2033"/>
    <cellStyle name="Normal 4 2 2 5" xfId="2034"/>
    <cellStyle name="Normal 4 2 3" xfId="2035"/>
    <cellStyle name="Normal 4 2 3 2" xfId="2036"/>
    <cellStyle name="Normal 4 2 4" xfId="2037"/>
    <cellStyle name="Normal 4 2 5" xfId="2038"/>
    <cellStyle name="Normal 4 2 6" xfId="2039"/>
    <cellStyle name="Normal 4 2 7" xfId="2040"/>
    <cellStyle name="Normal 4 2 8" xfId="2041"/>
    <cellStyle name="Normal 4 2 9" xfId="2042"/>
    <cellStyle name="Normal 4 20" xfId="2043"/>
    <cellStyle name="Normal 4 21" xfId="2044"/>
    <cellStyle name="Normal 4 3" xfId="2045"/>
    <cellStyle name="Normal 4 3 2" xfId="2046"/>
    <cellStyle name="Normal 4 3 3" xfId="2047"/>
    <cellStyle name="Normal 4 3 4" xfId="2048"/>
    <cellStyle name="Normal 4 3 5" xfId="2049"/>
    <cellStyle name="Normal 4 4" xfId="2050"/>
    <cellStyle name="Normal 4 5" xfId="2051"/>
    <cellStyle name="Normal 4 6" xfId="2052"/>
    <cellStyle name="Normal 4 7" xfId="2053"/>
    <cellStyle name="Normal 4 8" xfId="2054"/>
    <cellStyle name="Normal 4 9" xfId="2055"/>
    <cellStyle name="Normal 4_29(d) - Gas extensions -tariffs" xfId="2056"/>
    <cellStyle name="Normal 40" xfId="2057"/>
    <cellStyle name="Normal 40 2" xfId="2058"/>
    <cellStyle name="Normal 40 3" xfId="2059"/>
    <cellStyle name="Normal 40_29(d) - Gas extensions -tariffs" xfId="2060"/>
    <cellStyle name="Normal 41" xfId="2061"/>
    <cellStyle name="Normal 41 2" xfId="2062"/>
    <cellStyle name="Normal 41 3" xfId="2063"/>
    <cellStyle name="Normal 42" xfId="2064"/>
    <cellStyle name="Normal 42 2" xfId="2065"/>
    <cellStyle name="Normal 42 3" xfId="2066"/>
    <cellStyle name="Normal 43" xfId="2067"/>
    <cellStyle name="Normal 43 2" xfId="2068"/>
    <cellStyle name="Normal 43 3" xfId="2069"/>
    <cellStyle name="Normal 44" xfId="2070"/>
    <cellStyle name="Normal 44 2" xfId="2071"/>
    <cellStyle name="Normal 44 3" xfId="2072"/>
    <cellStyle name="Normal 45" xfId="2073"/>
    <cellStyle name="Normal 45 2" xfId="2074"/>
    <cellStyle name="Normal 45 3" xfId="2075"/>
    <cellStyle name="Normal 46" xfId="2076"/>
    <cellStyle name="Normal 46 10" xfId="2077"/>
    <cellStyle name="Normal 46 11" xfId="2078"/>
    <cellStyle name="Normal 46 12" xfId="2079"/>
    <cellStyle name="Normal 46 13" xfId="2080"/>
    <cellStyle name="Normal 46 14" xfId="2081"/>
    <cellStyle name="Normal 46 2" xfId="2082"/>
    <cellStyle name="Normal 46 3" xfId="2083"/>
    <cellStyle name="Normal 46 4" xfId="2084"/>
    <cellStyle name="Normal 46 5" xfId="2085"/>
    <cellStyle name="Normal 46 6" xfId="2086"/>
    <cellStyle name="Normal 46 7" xfId="2087"/>
    <cellStyle name="Normal 46 8" xfId="2088"/>
    <cellStyle name="Normal 46 9" xfId="2089"/>
    <cellStyle name="Normal 47" xfId="2090"/>
    <cellStyle name="Normal 47 10" xfId="2091"/>
    <cellStyle name="Normal 47 11" xfId="2092"/>
    <cellStyle name="Normal 47 12" xfId="2093"/>
    <cellStyle name="Normal 47 13" xfId="2094"/>
    <cellStyle name="Normal 47 14" xfId="2095"/>
    <cellStyle name="Normal 47 2" xfId="2096"/>
    <cellStyle name="Normal 47 3" xfId="2097"/>
    <cellStyle name="Normal 47 4" xfId="2098"/>
    <cellStyle name="Normal 47 5" xfId="2099"/>
    <cellStyle name="Normal 47 6" xfId="2100"/>
    <cellStyle name="Normal 47 7" xfId="2101"/>
    <cellStyle name="Normal 47 8" xfId="2102"/>
    <cellStyle name="Normal 47 9" xfId="2103"/>
    <cellStyle name="Normal 48" xfId="2104"/>
    <cellStyle name="Normal 48 10" xfId="2105"/>
    <cellStyle name="Normal 48 11" xfId="2106"/>
    <cellStyle name="Normal 48 12" xfId="2107"/>
    <cellStyle name="Normal 48 13" xfId="2108"/>
    <cellStyle name="Normal 48 14" xfId="2109"/>
    <cellStyle name="Normal 48 15" xfId="2110"/>
    <cellStyle name="Normal 48 2" xfId="2111"/>
    <cellStyle name="Normal 48 3" xfId="2112"/>
    <cellStyle name="Normal 48 4" xfId="2113"/>
    <cellStyle name="Normal 48 5" xfId="2114"/>
    <cellStyle name="Normal 48 6" xfId="2115"/>
    <cellStyle name="Normal 48 7" xfId="2116"/>
    <cellStyle name="Normal 48 8" xfId="2117"/>
    <cellStyle name="Normal 48 9" xfId="2118"/>
    <cellStyle name="Normal 49" xfId="2119"/>
    <cellStyle name="Normal 49 10" xfId="2120"/>
    <cellStyle name="Normal 49 11" xfId="2121"/>
    <cellStyle name="Normal 49 12" xfId="2122"/>
    <cellStyle name="Normal 49 13" xfId="2123"/>
    <cellStyle name="Normal 49 14" xfId="2124"/>
    <cellStyle name="Normal 49 15" xfId="2125"/>
    <cellStyle name="Normal 49 2" xfId="2126"/>
    <cellStyle name="Normal 49 3" xfId="2127"/>
    <cellStyle name="Normal 49 4" xfId="2128"/>
    <cellStyle name="Normal 49 5" xfId="2129"/>
    <cellStyle name="Normal 49 6" xfId="2130"/>
    <cellStyle name="Normal 49 7" xfId="2131"/>
    <cellStyle name="Normal 49 8" xfId="2132"/>
    <cellStyle name="Normal 49 9" xfId="2133"/>
    <cellStyle name="Normal 5" xfId="2134"/>
    <cellStyle name="Normal 5 10" xfId="2135"/>
    <cellStyle name="Normal 5 11" xfId="2136"/>
    <cellStyle name="Normal 5 12" xfId="2137"/>
    <cellStyle name="Normal 5 13" xfId="2138"/>
    <cellStyle name="Normal 5 14" xfId="2139"/>
    <cellStyle name="Normal 5 15" xfId="2140"/>
    <cellStyle name="Normal 5 16" xfId="2141"/>
    <cellStyle name="Normal 5 17" xfId="2142"/>
    <cellStyle name="Normal 5 18" xfId="2143"/>
    <cellStyle name="Normal 5 2" xfId="2144"/>
    <cellStyle name="Normal 5 3" xfId="2145"/>
    <cellStyle name="Normal 5 4" xfId="2146"/>
    <cellStyle name="Normal 5 5" xfId="2147"/>
    <cellStyle name="Normal 5 6" xfId="2148"/>
    <cellStyle name="Normal 5 7" xfId="2149"/>
    <cellStyle name="Normal 5 8" xfId="2150"/>
    <cellStyle name="Normal 5 9" xfId="2151"/>
    <cellStyle name="Normal 50" xfId="2152"/>
    <cellStyle name="Normal 50 10" xfId="2153"/>
    <cellStyle name="Normal 50 11" xfId="2154"/>
    <cellStyle name="Normal 50 12" xfId="2155"/>
    <cellStyle name="Normal 50 13" xfId="2156"/>
    <cellStyle name="Normal 50 14" xfId="2157"/>
    <cellStyle name="Normal 50 15" xfId="2158"/>
    <cellStyle name="Normal 50 2" xfId="2159"/>
    <cellStyle name="Normal 50 3" xfId="2160"/>
    <cellStyle name="Normal 50 4" xfId="2161"/>
    <cellStyle name="Normal 50 5" xfId="2162"/>
    <cellStyle name="Normal 50 6" xfId="2163"/>
    <cellStyle name="Normal 50 7" xfId="2164"/>
    <cellStyle name="Normal 50 8" xfId="2165"/>
    <cellStyle name="Normal 50 9" xfId="2166"/>
    <cellStyle name="Normal 51" xfId="2167"/>
    <cellStyle name="Normal 51 10" xfId="2168"/>
    <cellStyle name="Normal 51 11" xfId="2169"/>
    <cellStyle name="Normal 51 12" xfId="2170"/>
    <cellStyle name="Normal 51 13" xfId="2171"/>
    <cellStyle name="Normal 51 14" xfId="2172"/>
    <cellStyle name="Normal 51 15" xfId="2173"/>
    <cellStyle name="Normal 51 2" xfId="2174"/>
    <cellStyle name="Normal 51 3" xfId="2175"/>
    <cellStyle name="Normal 51 4" xfId="2176"/>
    <cellStyle name="Normal 51 5" xfId="2177"/>
    <cellStyle name="Normal 51 6" xfId="2178"/>
    <cellStyle name="Normal 51 7" xfId="2179"/>
    <cellStyle name="Normal 51 8" xfId="2180"/>
    <cellStyle name="Normal 51 9" xfId="2181"/>
    <cellStyle name="Normal 52" xfId="2182"/>
    <cellStyle name="Normal 52 10" xfId="2183"/>
    <cellStyle name="Normal 52 11" xfId="2184"/>
    <cellStyle name="Normal 52 12" xfId="2185"/>
    <cellStyle name="Normal 52 13" xfId="2186"/>
    <cellStyle name="Normal 52 14" xfId="2187"/>
    <cellStyle name="Normal 52 15" xfId="2188"/>
    <cellStyle name="Normal 52 2" xfId="2189"/>
    <cellStyle name="Normal 52 3" xfId="2190"/>
    <cellStyle name="Normal 52 4" xfId="2191"/>
    <cellStyle name="Normal 52 5" xfId="2192"/>
    <cellStyle name="Normal 52 6" xfId="2193"/>
    <cellStyle name="Normal 52 7" xfId="2194"/>
    <cellStyle name="Normal 52 8" xfId="2195"/>
    <cellStyle name="Normal 52 9" xfId="2196"/>
    <cellStyle name="Normal 53" xfId="2197"/>
    <cellStyle name="Normal 53 10" xfId="2198"/>
    <cellStyle name="Normal 53 11" xfId="2199"/>
    <cellStyle name="Normal 53 12" xfId="2200"/>
    <cellStyle name="Normal 53 13" xfId="2201"/>
    <cellStyle name="Normal 53 14" xfId="2202"/>
    <cellStyle name="Normal 53 15" xfId="2203"/>
    <cellStyle name="Normal 53 2" xfId="2204"/>
    <cellStyle name="Normal 53 3" xfId="2205"/>
    <cellStyle name="Normal 53 4" xfId="2206"/>
    <cellStyle name="Normal 53 5" xfId="2207"/>
    <cellStyle name="Normal 53 6" xfId="2208"/>
    <cellStyle name="Normal 53 7" xfId="2209"/>
    <cellStyle name="Normal 53 8" xfId="2210"/>
    <cellStyle name="Normal 53 9" xfId="2211"/>
    <cellStyle name="Normal 54" xfId="2212"/>
    <cellStyle name="Normal 54 10" xfId="2213"/>
    <cellStyle name="Normal 54 11" xfId="2214"/>
    <cellStyle name="Normal 54 12" xfId="2215"/>
    <cellStyle name="Normal 54 13" xfId="2216"/>
    <cellStyle name="Normal 54 14" xfId="2217"/>
    <cellStyle name="Normal 54 15" xfId="2218"/>
    <cellStyle name="Normal 54 2" xfId="2219"/>
    <cellStyle name="Normal 54 3" xfId="2220"/>
    <cellStyle name="Normal 54 4" xfId="2221"/>
    <cellStyle name="Normal 54 5" xfId="2222"/>
    <cellStyle name="Normal 54 6" xfId="2223"/>
    <cellStyle name="Normal 54 7" xfId="2224"/>
    <cellStyle name="Normal 54 8" xfId="2225"/>
    <cellStyle name="Normal 54 9" xfId="2226"/>
    <cellStyle name="Normal 55" xfId="2227"/>
    <cellStyle name="Normal 55 10" xfId="2228"/>
    <cellStyle name="Normal 55 11" xfId="2229"/>
    <cellStyle name="Normal 55 12" xfId="2230"/>
    <cellStyle name="Normal 55 13" xfId="2231"/>
    <cellStyle name="Normal 55 14" xfId="2232"/>
    <cellStyle name="Normal 55 15" xfId="2233"/>
    <cellStyle name="Normal 55 2" xfId="2234"/>
    <cellStyle name="Normal 55 3" xfId="2235"/>
    <cellStyle name="Normal 55 4" xfId="2236"/>
    <cellStyle name="Normal 55 5" xfId="2237"/>
    <cellStyle name="Normal 55 6" xfId="2238"/>
    <cellStyle name="Normal 55 7" xfId="2239"/>
    <cellStyle name="Normal 55 8" xfId="2240"/>
    <cellStyle name="Normal 55 9" xfId="2241"/>
    <cellStyle name="Normal 56" xfId="2242"/>
    <cellStyle name="Normal 56 10" xfId="2243"/>
    <cellStyle name="Normal 56 11" xfId="2244"/>
    <cellStyle name="Normal 56 12" xfId="2245"/>
    <cellStyle name="Normal 56 13" xfId="2246"/>
    <cellStyle name="Normal 56 14" xfId="2247"/>
    <cellStyle name="Normal 56 15" xfId="2248"/>
    <cellStyle name="Normal 56 2" xfId="2249"/>
    <cellStyle name="Normal 56 3" xfId="2250"/>
    <cellStyle name="Normal 56 4" xfId="2251"/>
    <cellStyle name="Normal 56 5" xfId="2252"/>
    <cellStyle name="Normal 56 6" xfId="2253"/>
    <cellStyle name="Normal 56 7" xfId="2254"/>
    <cellStyle name="Normal 56 8" xfId="2255"/>
    <cellStyle name="Normal 56 9" xfId="2256"/>
    <cellStyle name="Normal 57" xfId="2257"/>
    <cellStyle name="Normal 57 10" xfId="2258"/>
    <cellStyle name="Normal 57 11" xfId="2259"/>
    <cellStyle name="Normal 57 12" xfId="2260"/>
    <cellStyle name="Normal 57 13" xfId="2261"/>
    <cellStyle name="Normal 57 14" xfId="2262"/>
    <cellStyle name="Normal 57 15" xfId="2263"/>
    <cellStyle name="Normal 57 2" xfId="2264"/>
    <cellStyle name="Normal 57 3" xfId="2265"/>
    <cellStyle name="Normal 57 4" xfId="2266"/>
    <cellStyle name="Normal 57 5" xfId="2267"/>
    <cellStyle name="Normal 57 6" xfId="2268"/>
    <cellStyle name="Normal 57 7" xfId="2269"/>
    <cellStyle name="Normal 57 8" xfId="2270"/>
    <cellStyle name="Normal 57 9" xfId="2271"/>
    <cellStyle name="Normal 58" xfId="2272"/>
    <cellStyle name="Normal 58 10" xfId="2273"/>
    <cellStyle name="Normal 58 11" xfId="2274"/>
    <cellStyle name="Normal 58 12" xfId="2275"/>
    <cellStyle name="Normal 58 13" xfId="2276"/>
    <cellStyle name="Normal 58 14" xfId="2277"/>
    <cellStyle name="Normal 58 15" xfId="2278"/>
    <cellStyle name="Normal 58 2" xfId="2279"/>
    <cellStyle name="Normal 58 3" xfId="2280"/>
    <cellStyle name="Normal 58 4" xfId="2281"/>
    <cellStyle name="Normal 58 5" xfId="2282"/>
    <cellStyle name="Normal 58 6" xfId="2283"/>
    <cellStyle name="Normal 58 7" xfId="2284"/>
    <cellStyle name="Normal 58 8" xfId="2285"/>
    <cellStyle name="Normal 58 9" xfId="2286"/>
    <cellStyle name="Normal 59" xfId="2287"/>
    <cellStyle name="Normal 59 10" xfId="2288"/>
    <cellStyle name="Normal 59 11" xfId="2289"/>
    <cellStyle name="Normal 59 12" xfId="2290"/>
    <cellStyle name="Normal 59 13" xfId="2291"/>
    <cellStyle name="Normal 59 14" xfId="2292"/>
    <cellStyle name="Normal 59 15" xfId="2293"/>
    <cellStyle name="Normal 59 2" xfId="2294"/>
    <cellStyle name="Normal 59 3" xfId="2295"/>
    <cellStyle name="Normal 59 4" xfId="2296"/>
    <cellStyle name="Normal 59 5" xfId="2297"/>
    <cellStyle name="Normal 59 6" xfId="2298"/>
    <cellStyle name="Normal 59 7" xfId="2299"/>
    <cellStyle name="Normal 59 8" xfId="2300"/>
    <cellStyle name="Normal 59 9" xfId="2301"/>
    <cellStyle name="Normal 6" xfId="2302"/>
    <cellStyle name="Normal 6 10" xfId="2303"/>
    <cellStyle name="Normal 6 11" xfId="2304"/>
    <cellStyle name="Normal 6 12" xfId="2305"/>
    <cellStyle name="Normal 6 13" xfId="2306"/>
    <cellStyle name="Normal 6 14" xfId="2307"/>
    <cellStyle name="Normal 6 2" xfId="2308"/>
    <cellStyle name="Normal 6 3" xfId="2309"/>
    <cellStyle name="Normal 6 4" xfId="2310"/>
    <cellStyle name="Normal 6 5" xfId="2311"/>
    <cellStyle name="Normal 6 6" xfId="2312"/>
    <cellStyle name="Normal 6 7" xfId="2313"/>
    <cellStyle name="Normal 6 8" xfId="2314"/>
    <cellStyle name="Normal 6 9" xfId="2315"/>
    <cellStyle name="Normal 60" xfId="2316"/>
    <cellStyle name="Normal 60 10" xfId="2317"/>
    <cellStyle name="Normal 60 11" xfId="2318"/>
    <cellStyle name="Normal 60 12" xfId="2319"/>
    <cellStyle name="Normal 60 13" xfId="2320"/>
    <cellStyle name="Normal 60 14" xfId="2321"/>
    <cellStyle name="Normal 60 15" xfId="2322"/>
    <cellStyle name="Normal 60 2" xfId="2323"/>
    <cellStyle name="Normal 60 3" xfId="2324"/>
    <cellStyle name="Normal 60 4" xfId="2325"/>
    <cellStyle name="Normal 60 5" xfId="2326"/>
    <cellStyle name="Normal 60 6" xfId="2327"/>
    <cellStyle name="Normal 60 7" xfId="2328"/>
    <cellStyle name="Normal 60 8" xfId="2329"/>
    <cellStyle name="Normal 60 9" xfId="2330"/>
    <cellStyle name="Normal 61" xfId="2331"/>
    <cellStyle name="Normal 61 10" xfId="2332"/>
    <cellStyle name="Normal 61 11" xfId="2333"/>
    <cellStyle name="Normal 61 12" xfId="2334"/>
    <cellStyle name="Normal 61 13" xfId="2335"/>
    <cellStyle name="Normal 61 14" xfId="2336"/>
    <cellStyle name="Normal 61 15" xfId="2337"/>
    <cellStyle name="Normal 61 2" xfId="2338"/>
    <cellStyle name="Normal 61 3" xfId="2339"/>
    <cellStyle name="Normal 61 4" xfId="2340"/>
    <cellStyle name="Normal 61 5" xfId="2341"/>
    <cellStyle name="Normal 61 6" xfId="2342"/>
    <cellStyle name="Normal 61 7" xfId="2343"/>
    <cellStyle name="Normal 61 8" xfId="2344"/>
    <cellStyle name="Normal 61 9" xfId="2345"/>
    <cellStyle name="Normal 62" xfId="2346"/>
    <cellStyle name="Normal 62 10" xfId="2347"/>
    <cellStyle name="Normal 62 11" xfId="2348"/>
    <cellStyle name="Normal 62 12" xfId="2349"/>
    <cellStyle name="Normal 62 13" xfId="2350"/>
    <cellStyle name="Normal 62 14" xfId="2351"/>
    <cellStyle name="Normal 62 15" xfId="2352"/>
    <cellStyle name="Normal 62 2" xfId="2353"/>
    <cellStyle name="Normal 62 3" xfId="2354"/>
    <cellStyle name="Normal 62 4" xfId="2355"/>
    <cellStyle name="Normal 62 5" xfId="2356"/>
    <cellStyle name="Normal 62 6" xfId="2357"/>
    <cellStyle name="Normal 62 7" xfId="2358"/>
    <cellStyle name="Normal 62 8" xfId="2359"/>
    <cellStyle name="Normal 62 9" xfId="2360"/>
    <cellStyle name="Normal 63" xfId="2361"/>
    <cellStyle name="Normal 63 10" xfId="2362"/>
    <cellStyle name="Normal 63 11" xfId="2363"/>
    <cellStyle name="Normal 63 12" xfId="2364"/>
    <cellStyle name="Normal 63 13" xfId="2365"/>
    <cellStyle name="Normal 63 14" xfId="2366"/>
    <cellStyle name="Normal 63 15" xfId="2367"/>
    <cellStyle name="Normal 63 2" xfId="2368"/>
    <cellStyle name="Normal 63 3" xfId="2369"/>
    <cellStyle name="Normal 63 4" xfId="2370"/>
    <cellStyle name="Normal 63 5" xfId="2371"/>
    <cellStyle name="Normal 63 6" xfId="2372"/>
    <cellStyle name="Normal 63 7" xfId="2373"/>
    <cellStyle name="Normal 63 8" xfId="2374"/>
    <cellStyle name="Normal 63 9" xfId="2375"/>
    <cellStyle name="Normal 64" xfId="2376"/>
    <cellStyle name="Normal 64 10" xfId="2377"/>
    <cellStyle name="Normal 64 11" xfId="2378"/>
    <cellStyle name="Normal 64 12" xfId="2379"/>
    <cellStyle name="Normal 64 13" xfId="2380"/>
    <cellStyle name="Normal 64 14" xfId="2381"/>
    <cellStyle name="Normal 64 15" xfId="2382"/>
    <cellStyle name="Normal 64 2" xfId="2383"/>
    <cellStyle name="Normal 64 3" xfId="2384"/>
    <cellStyle name="Normal 64 4" xfId="2385"/>
    <cellStyle name="Normal 64 5" xfId="2386"/>
    <cellStyle name="Normal 64 6" xfId="2387"/>
    <cellStyle name="Normal 64 7" xfId="2388"/>
    <cellStyle name="Normal 64 8" xfId="2389"/>
    <cellStyle name="Normal 64 9" xfId="2390"/>
    <cellStyle name="Normal 65" xfId="2391"/>
    <cellStyle name="Normal 65 10" xfId="2392"/>
    <cellStyle name="Normal 65 11" xfId="2393"/>
    <cellStyle name="Normal 65 12" xfId="2394"/>
    <cellStyle name="Normal 65 13" xfId="2395"/>
    <cellStyle name="Normal 65 14" xfId="2396"/>
    <cellStyle name="Normal 65 15" xfId="2397"/>
    <cellStyle name="Normal 65 2" xfId="2398"/>
    <cellStyle name="Normal 65 3" xfId="2399"/>
    <cellStyle name="Normal 65 4" xfId="2400"/>
    <cellStyle name="Normal 65 5" xfId="2401"/>
    <cellStyle name="Normal 65 6" xfId="2402"/>
    <cellStyle name="Normal 65 7" xfId="2403"/>
    <cellStyle name="Normal 65 8" xfId="2404"/>
    <cellStyle name="Normal 65 9" xfId="2405"/>
    <cellStyle name="Normal 66" xfId="2406"/>
    <cellStyle name="Normal 66 10" xfId="2407"/>
    <cellStyle name="Normal 66 11" xfId="2408"/>
    <cellStyle name="Normal 66 12" xfId="2409"/>
    <cellStyle name="Normal 66 13" xfId="2410"/>
    <cellStyle name="Normal 66 14" xfId="2411"/>
    <cellStyle name="Normal 66 15" xfId="2412"/>
    <cellStyle name="Normal 66 2" xfId="2413"/>
    <cellStyle name="Normal 66 3" xfId="2414"/>
    <cellStyle name="Normal 66 4" xfId="2415"/>
    <cellStyle name="Normal 66 5" xfId="2416"/>
    <cellStyle name="Normal 66 6" xfId="2417"/>
    <cellStyle name="Normal 66 7" xfId="2418"/>
    <cellStyle name="Normal 66 8" xfId="2419"/>
    <cellStyle name="Normal 66 9" xfId="2420"/>
    <cellStyle name="Normal 67" xfId="2421"/>
    <cellStyle name="Normal 67 10" xfId="2422"/>
    <cellStyle name="Normal 67 11" xfId="2423"/>
    <cellStyle name="Normal 67 12" xfId="2424"/>
    <cellStyle name="Normal 67 13" xfId="2425"/>
    <cellStyle name="Normal 67 14" xfId="2426"/>
    <cellStyle name="Normal 67 2" xfId="2427"/>
    <cellStyle name="Normal 67 3" xfId="2428"/>
    <cellStyle name="Normal 67 4" xfId="2429"/>
    <cellStyle name="Normal 67 5" xfId="2430"/>
    <cellStyle name="Normal 67 6" xfId="2431"/>
    <cellStyle name="Normal 67 7" xfId="2432"/>
    <cellStyle name="Normal 67 8" xfId="2433"/>
    <cellStyle name="Normal 67 9" xfId="2434"/>
    <cellStyle name="Normal 68" xfId="2435"/>
    <cellStyle name="Normal 68 10" xfId="2436"/>
    <cellStyle name="Normal 68 11" xfId="2437"/>
    <cellStyle name="Normal 68 12" xfId="2438"/>
    <cellStyle name="Normal 68 13" xfId="2439"/>
    <cellStyle name="Normal 68 14" xfId="2440"/>
    <cellStyle name="Normal 68 15" xfId="2441"/>
    <cellStyle name="Normal 68 2" xfId="2442"/>
    <cellStyle name="Normal 68 3" xfId="2443"/>
    <cellStyle name="Normal 68 4" xfId="2444"/>
    <cellStyle name="Normal 68 5" xfId="2445"/>
    <cellStyle name="Normal 68 6" xfId="2446"/>
    <cellStyle name="Normal 68 7" xfId="2447"/>
    <cellStyle name="Normal 68 8" xfId="2448"/>
    <cellStyle name="Normal 68 9" xfId="2449"/>
    <cellStyle name="Normal 69" xfId="2450"/>
    <cellStyle name="Normal 69 10" xfId="2451"/>
    <cellStyle name="Normal 69 11" xfId="2452"/>
    <cellStyle name="Normal 69 12" xfId="2453"/>
    <cellStyle name="Normal 69 13" xfId="2454"/>
    <cellStyle name="Normal 69 14" xfId="2455"/>
    <cellStyle name="Normal 69 15" xfId="2456"/>
    <cellStyle name="Normal 69 2" xfId="2457"/>
    <cellStyle name="Normal 69 3" xfId="2458"/>
    <cellStyle name="Normal 69 4" xfId="2459"/>
    <cellStyle name="Normal 69 5" xfId="2460"/>
    <cellStyle name="Normal 69 6" xfId="2461"/>
    <cellStyle name="Normal 69 7" xfId="2462"/>
    <cellStyle name="Normal 69 8" xfId="2463"/>
    <cellStyle name="Normal 69 9" xfId="2464"/>
    <cellStyle name="Normal 7" xfId="2465"/>
    <cellStyle name="Normal 7 10" xfId="2466"/>
    <cellStyle name="Normal 7 11" xfId="2467"/>
    <cellStyle name="Normal 7 12" xfId="2468"/>
    <cellStyle name="Normal 7 13" xfId="2469"/>
    <cellStyle name="Normal 7 14" xfId="2470"/>
    <cellStyle name="Normal 7 15" xfId="2471"/>
    <cellStyle name="Normal 7 16" xfId="2472"/>
    <cellStyle name="Normal 7 17" xfId="2473"/>
    <cellStyle name="Normal 7 18" xfId="2474"/>
    <cellStyle name="Normal 7 2" xfId="2475"/>
    <cellStyle name="Normal 7 2 2" xfId="2476"/>
    <cellStyle name="Normal 7 2 3" xfId="2477"/>
    <cellStyle name="Normal 7 2 4" xfId="2478"/>
    <cellStyle name="Normal 7 3" xfId="2479"/>
    <cellStyle name="Normal 7 4" xfId="2480"/>
    <cellStyle name="Normal 7 5" xfId="2481"/>
    <cellStyle name="Normal 7 6" xfId="2482"/>
    <cellStyle name="Normal 7 7" xfId="2483"/>
    <cellStyle name="Normal 7 8" xfId="2484"/>
    <cellStyle name="Normal 7 9" xfId="2485"/>
    <cellStyle name="Normal 70" xfId="2486"/>
    <cellStyle name="Normal 70 10" xfId="2487"/>
    <cellStyle name="Normal 70 11" xfId="2488"/>
    <cellStyle name="Normal 70 12" xfId="2489"/>
    <cellStyle name="Normal 70 13" xfId="2490"/>
    <cellStyle name="Normal 70 14" xfId="2491"/>
    <cellStyle name="Normal 70 15" xfId="2492"/>
    <cellStyle name="Normal 70 2" xfId="2493"/>
    <cellStyle name="Normal 70 3" xfId="2494"/>
    <cellStyle name="Normal 70 4" xfId="2495"/>
    <cellStyle name="Normal 70 5" xfId="2496"/>
    <cellStyle name="Normal 70 6" xfId="2497"/>
    <cellStyle name="Normal 70 7" xfId="2498"/>
    <cellStyle name="Normal 70 8" xfId="2499"/>
    <cellStyle name="Normal 70 9" xfId="2500"/>
    <cellStyle name="Normal 71" xfId="2501"/>
    <cellStyle name="Normal 71 10" xfId="2502"/>
    <cellStyle name="Normal 71 11" xfId="2503"/>
    <cellStyle name="Normal 71 12" xfId="2504"/>
    <cellStyle name="Normal 71 13" xfId="2505"/>
    <cellStyle name="Normal 71 14" xfId="2506"/>
    <cellStyle name="Normal 71 15" xfId="2507"/>
    <cellStyle name="Normal 71 2" xfId="2508"/>
    <cellStyle name="Normal 71 3" xfId="2509"/>
    <cellStyle name="Normal 71 4" xfId="2510"/>
    <cellStyle name="Normal 71 5" xfId="2511"/>
    <cellStyle name="Normal 71 6" xfId="2512"/>
    <cellStyle name="Normal 71 7" xfId="2513"/>
    <cellStyle name="Normal 71 8" xfId="2514"/>
    <cellStyle name="Normal 71 9" xfId="2515"/>
    <cellStyle name="Normal 72" xfId="2516"/>
    <cellStyle name="Normal 72 10" xfId="2517"/>
    <cellStyle name="Normal 72 11" xfId="2518"/>
    <cellStyle name="Normal 72 12" xfId="2519"/>
    <cellStyle name="Normal 72 13" xfId="2520"/>
    <cellStyle name="Normal 72 14" xfId="2521"/>
    <cellStyle name="Normal 72 15" xfId="2522"/>
    <cellStyle name="Normal 72 2" xfId="2523"/>
    <cellStyle name="Normal 72 3" xfId="2524"/>
    <cellStyle name="Normal 72 4" xfId="2525"/>
    <cellStyle name="Normal 72 5" xfId="2526"/>
    <cellStyle name="Normal 72 6" xfId="2527"/>
    <cellStyle name="Normal 72 7" xfId="2528"/>
    <cellStyle name="Normal 72 8" xfId="2529"/>
    <cellStyle name="Normal 72 9" xfId="2530"/>
    <cellStyle name="Normal 73" xfId="2531"/>
    <cellStyle name="Normal 73 10" xfId="2532"/>
    <cellStyle name="Normal 73 11" xfId="2533"/>
    <cellStyle name="Normal 73 12" xfId="2534"/>
    <cellStyle name="Normal 73 13" xfId="2535"/>
    <cellStyle name="Normal 73 14" xfId="2536"/>
    <cellStyle name="Normal 73 15" xfId="2537"/>
    <cellStyle name="Normal 73 2" xfId="2538"/>
    <cellStyle name="Normal 73 3" xfId="2539"/>
    <cellStyle name="Normal 73 4" xfId="2540"/>
    <cellStyle name="Normal 73 5" xfId="2541"/>
    <cellStyle name="Normal 73 6" xfId="2542"/>
    <cellStyle name="Normal 73 7" xfId="2543"/>
    <cellStyle name="Normal 73 8" xfId="2544"/>
    <cellStyle name="Normal 73 9" xfId="2545"/>
    <cellStyle name="Normal 74" xfId="2546"/>
    <cellStyle name="Normal 74 10" xfId="2547"/>
    <cellStyle name="Normal 74 11" xfId="2548"/>
    <cellStyle name="Normal 74 12" xfId="2549"/>
    <cellStyle name="Normal 74 13" xfId="2550"/>
    <cellStyle name="Normal 74 14" xfId="2551"/>
    <cellStyle name="Normal 74 15" xfId="2552"/>
    <cellStyle name="Normal 74 2" xfId="2553"/>
    <cellStyle name="Normal 74 3" xfId="2554"/>
    <cellStyle name="Normal 74 4" xfId="2555"/>
    <cellStyle name="Normal 74 5" xfId="2556"/>
    <cellStyle name="Normal 74 6" xfId="2557"/>
    <cellStyle name="Normal 74 7" xfId="2558"/>
    <cellStyle name="Normal 74 8" xfId="2559"/>
    <cellStyle name="Normal 74 9" xfId="2560"/>
    <cellStyle name="Normal 75" xfId="2561"/>
    <cellStyle name="Normal 75 10" xfId="2562"/>
    <cellStyle name="Normal 75 11" xfId="2563"/>
    <cellStyle name="Normal 75 12" xfId="2564"/>
    <cellStyle name="Normal 75 13" xfId="2565"/>
    <cellStyle name="Normal 75 14" xfId="2566"/>
    <cellStyle name="Normal 75 15" xfId="2567"/>
    <cellStyle name="Normal 75 2" xfId="2568"/>
    <cellStyle name="Normal 75 3" xfId="2569"/>
    <cellStyle name="Normal 75 4" xfId="2570"/>
    <cellStyle name="Normal 75 5" xfId="2571"/>
    <cellStyle name="Normal 75 6" xfId="2572"/>
    <cellStyle name="Normal 75 7" xfId="2573"/>
    <cellStyle name="Normal 75 8" xfId="2574"/>
    <cellStyle name="Normal 75 9" xfId="2575"/>
    <cellStyle name="Normal 76" xfId="2576"/>
    <cellStyle name="Normal 76 10" xfId="2577"/>
    <cellStyle name="Normal 76 11" xfId="2578"/>
    <cellStyle name="Normal 76 12" xfId="2579"/>
    <cellStyle name="Normal 76 13" xfId="2580"/>
    <cellStyle name="Normal 76 14" xfId="2581"/>
    <cellStyle name="Normal 76 15" xfId="2582"/>
    <cellStyle name="Normal 76 2" xfId="2583"/>
    <cellStyle name="Normal 76 3" xfId="2584"/>
    <cellStyle name="Normal 76 4" xfId="2585"/>
    <cellStyle name="Normal 76 5" xfId="2586"/>
    <cellStyle name="Normal 76 6" xfId="2587"/>
    <cellStyle name="Normal 76 7" xfId="2588"/>
    <cellStyle name="Normal 76 8" xfId="2589"/>
    <cellStyle name="Normal 76 9" xfId="2590"/>
    <cellStyle name="Normal 77" xfId="2591"/>
    <cellStyle name="Normal 77 10" xfId="2592"/>
    <cellStyle name="Normal 77 11" xfId="2593"/>
    <cellStyle name="Normal 77 12" xfId="2594"/>
    <cellStyle name="Normal 77 13" xfId="2595"/>
    <cellStyle name="Normal 77 14" xfId="2596"/>
    <cellStyle name="Normal 77 15" xfId="2597"/>
    <cellStyle name="Normal 77 2" xfId="2598"/>
    <cellStyle name="Normal 77 3" xfId="2599"/>
    <cellStyle name="Normal 77 4" xfId="2600"/>
    <cellStyle name="Normal 77 5" xfId="2601"/>
    <cellStyle name="Normal 77 6" xfId="2602"/>
    <cellStyle name="Normal 77 7" xfId="2603"/>
    <cellStyle name="Normal 77 8" xfId="2604"/>
    <cellStyle name="Normal 77 9" xfId="2605"/>
    <cellStyle name="Normal 78" xfId="2606"/>
    <cellStyle name="Normal 78 10" xfId="2607"/>
    <cellStyle name="Normal 78 11" xfId="2608"/>
    <cellStyle name="Normal 78 12" xfId="2609"/>
    <cellStyle name="Normal 78 13" xfId="2610"/>
    <cellStyle name="Normal 78 14" xfId="2611"/>
    <cellStyle name="Normal 78 15" xfId="2612"/>
    <cellStyle name="Normal 78 2" xfId="2613"/>
    <cellStyle name="Normal 78 3" xfId="2614"/>
    <cellStyle name="Normal 78 4" xfId="2615"/>
    <cellStyle name="Normal 78 5" xfId="2616"/>
    <cellStyle name="Normal 78 6" xfId="2617"/>
    <cellStyle name="Normal 78 7" xfId="2618"/>
    <cellStyle name="Normal 78 8" xfId="2619"/>
    <cellStyle name="Normal 78 9" xfId="2620"/>
    <cellStyle name="Normal 79" xfId="2621"/>
    <cellStyle name="Normal 79 10" xfId="2622"/>
    <cellStyle name="Normal 79 11" xfId="2623"/>
    <cellStyle name="Normal 79 12" xfId="2624"/>
    <cellStyle name="Normal 79 13" xfId="2625"/>
    <cellStyle name="Normal 79 14" xfId="2626"/>
    <cellStyle name="Normal 79 15" xfId="2627"/>
    <cellStyle name="Normal 79 2" xfId="2628"/>
    <cellStyle name="Normal 79 3" xfId="2629"/>
    <cellStyle name="Normal 79 4" xfId="2630"/>
    <cellStyle name="Normal 79 5" xfId="2631"/>
    <cellStyle name="Normal 79 6" xfId="2632"/>
    <cellStyle name="Normal 79 7" xfId="2633"/>
    <cellStyle name="Normal 79 8" xfId="2634"/>
    <cellStyle name="Normal 79 9" xfId="2635"/>
    <cellStyle name="Normal 8" xfId="2636"/>
    <cellStyle name="Normal 8 10" xfId="2637"/>
    <cellStyle name="Normal 8 11" xfId="2638"/>
    <cellStyle name="Normal 8 12" xfId="2639"/>
    <cellStyle name="Normal 8 13" xfId="2640"/>
    <cellStyle name="Normal 8 14" xfId="2641"/>
    <cellStyle name="Normal 8 15" xfId="2642"/>
    <cellStyle name="Normal 8 16" xfId="2643"/>
    <cellStyle name="Normal 8 17" xfId="2644"/>
    <cellStyle name="Normal 8 18" xfId="2645"/>
    <cellStyle name="Normal 8 2" xfId="2646"/>
    <cellStyle name="Normal 8 2 2" xfId="2647"/>
    <cellStyle name="Normal 8 2 3" xfId="2648"/>
    <cellStyle name="Normal 8 3" xfId="2649"/>
    <cellStyle name="Normal 8 4" xfId="2650"/>
    <cellStyle name="Normal 8 5" xfId="2651"/>
    <cellStyle name="Normal 8 6" xfId="2652"/>
    <cellStyle name="Normal 8 7" xfId="2653"/>
    <cellStyle name="Normal 8 8" xfId="2654"/>
    <cellStyle name="Normal 8 9" xfId="2655"/>
    <cellStyle name="Normal 80" xfId="2656"/>
    <cellStyle name="Normal 80 10" xfId="2657"/>
    <cellStyle name="Normal 80 11" xfId="2658"/>
    <cellStyle name="Normal 80 12" xfId="2659"/>
    <cellStyle name="Normal 80 13" xfId="2660"/>
    <cellStyle name="Normal 80 14" xfId="2661"/>
    <cellStyle name="Normal 80 15" xfId="2662"/>
    <cellStyle name="Normal 80 2" xfId="2663"/>
    <cellStyle name="Normal 80 3" xfId="2664"/>
    <cellStyle name="Normal 80 4" xfId="2665"/>
    <cellStyle name="Normal 80 5" xfId="2666"/>
    <cellStyle name="Normal 80 6" xfId="2667"/>
    <cellStyle name="Normal 80 7" xfId="2668"/>
    <cellStyle name="Normal 80 8" xfId="2669"/>
    <cellStyle name="Normal 80 9" xfId="2670"/>
    <cellStyle name="Normal 81" xfId="2671"/>
    <cellStyle name="Normal 82" xfId="2672"/>
    <cellStyle name="Normal 83" xfId="2673"/>
    <cellStyle name="Normal 84" xfId="2674"/>
    <cellStyle name="Normal 85" xfId="2675"/>
    <cellStyle name="Normal 86" xfId="2676"/>
    <cellStyle name="Normal 87" xfId="2677"/>
    <cellStyle name="Normal 88" xfId="2678"/>
    <cellStyle name="Normal 89" xfId="2679"/>
    <cellStyle name="Normal 9" xfId="2680"/>
    <cellStyle name="Normal 9 10" xfId="2681"/>
    <cellStyle name="Normal 9 11" xfId="2682"/>
    <cellStyle name="Normal 9 12" xfId="2683"/>
    <cellStyle name="Normal 9 13" xfId="2684"/>
    <cellStyle name="Normal 9 14" xfId="2685"/>
    <cellStyle name="Normal 9 15" xfId="2686"/>
    <cellStyle name="Normal 9 16" xfId="2687"/>
    <cellStyle name="Normal 9 2" xfId="2688"/>
    <cellStyle name="Normal 9 3" xfId="2689"/>
    <cellStyle name="Normal 9 4" xfId="2690"/>
    <cellStyle name="Normal 9 5" xfId="2691"/>
    <cellStyle name="Normal 9 6" xfId="2692"/>
    <cellStyle name="Normal 9 7" xfId="2693"/>
    <cellStyle name="Normal 9 8" xfId="2694"/>
    <cellStyle name="Normal 9 9" xfId="2695"/>
    <cellStyle name="Normal 90" xfId="2696"/>
    <cellStyle name="Normal 91" xfId="2697"/>
    <cellStyle name="Normal 92" xfId="2698"/>
    <cellStyle name="Normal 93" xfId="2699"/>
    <cellStyle name="Normal 94" xfId="2700"/>
    <cellStyle name="Normal 95" xfId="2701"/>
    <cellStyle name="Normal 96" xfId="2702"/>
    <cellStyle name="Normal 97" xfId="2703"/>
    <cellStyle name="Normal 98" xfId="2704"/>
    <cellStyle name="Normal 99" xfId="2705"/>
    <cellStyle name="Normal U" xfId="2706"/>
    <cellStyle name="Normal2" xfId="2707"/>
    <cellStyle name="Normal3" xfId="2708"/>
    <cellStyle name="Normal4" xfId="2709"/>
    <cellStyle name="Note 2" xfId="2710"/>
    <cellStyle name="Note 2 10" xfId="2711"/>
    <cellStyle name="Note 2 11" xfId="2712"/>
    <cellStyle name="Note 2 12" xfId="2713"/>
    <cellStyle name="Note 2 2" xfId="2714"/>
    <cellStyle name="Note 2 3" xfId="2715"/>
    <cellStyle name="Note 2 4" xfId="2716"/>
    <cellStyle name="Note 2 5" xfId="2717"/>
    <cellStyle name="Note 2 6" xfId="2718"/>
    <cellStyle name="Note 2 7" xfId="2719"/>
    <cellStyle name="Note 2 8" xfId="2720"/>
    <cellStyle name="Note 2 9" xfId="2721"/>
    <cellStyle name="Note 3" xfId="2722"/>
    <cellStyle name="Note 3 2" xfId="2723"/>
    <cellStyle name="Note 3 3" xfId="2724"/>
    <cellStyle name="Note 4" xfId="2725"/>
    <cellStyle name="Note 4 2" xfId="2726"/>
    <cellStyle name="Note 5" xfId="2727"/>
    <cellStyle name="Note 6" xfId="2728"/>
    <cellStyle name="Note 7" xfId="2729"/>
    <cellStyle name="Note 8" xfId="2730"/>
    <cellStyle name="Num_Date" xfId="2731"/>
    <cellStyle name="Output 2" xfId="2732"/>
    <cellStyle name="Output 2 10" xfId="2733"/>
    <cellStyle name="Output 2 11" xfId="2734"/>
    <cellStyle name="Output 2 2" xfId="2735"/>
    <cellStyle name="Output 2 3" xfId="2736"/>
    <cellStyle name="Output 2 4" xfId="2737"/>
    <cellStyle name="Output 2 5" xfId="2738"/>
    <cellStyle name="Output 2 6" xfId="2739"/>
    <cellStyle name="Output 2 7" xfId="2740"/>
    <cellStyle name="Output 2 8" xfId="2741"/>
    <cellStyle name="Output 2 9" xfId="2742"/>
    <cellStyle name="Output 3" xfId="2743"/>
    <cellStyle name="Output 3 2" xfId="2744"/>
    <cellStyle name="Output 4" xfId="2745"/>
    <cellStyle name="Output 5" xfId="2746"/>
    <cellStyle name="Output 6" xfId="2747"/>
    <cellStyle name="Output 7" xfId="2748"/>
    <cellStyle name="Page Heading Large" xfId="2749"/>
    <cellStyle name="Page Heading Small" xfId="2750"/>
    <cellStyle name="Pattern_Forecast" xfId="2751"/>
    <cellStyle name="Percent" xfId="2" builtinId="5"/>
    <cellStyle name="Percent [0]" xfId="2752"/>
    <cellStyle name="Percent [1]" xfId="2753"/>
    <cellStyle name="Percent [2]" xfId="2754"/>
    <cellStyle name="Percent [2] 2" xfId="2755"/>
    <cellStyle name="Percent [2] 3" xfId="2756"/>
    <cellStyle name="Percent [2] U" xfId="2757"/>
    <cellStyle name="Percent [2]_29(d) - Gas extensions -tariffs" xfId="2758"/>
    <cellStyle name="Percent 10" xfId="2759"/>
    <cellStyle name="Percent 11" xfId="2760"/>
    <cellStyle name="Percent 12" xfId="2761"/>
    <cellStyle name="Percent 125" xfId="2762"/>
    <cellStyle name="Percent 13" xfId="2763"/>
    <cellStyle name="Percent 14" xfId="2764"/>
    <cellStyle name="Percent 15" xfId="2765"/>
    <cellStyle name="Percent 16" xfId="2766"/>
    <cellStyle name="Percent 16 10" xfId="2767"/>
    <cellStyle name="Percent 16 11" xfId="2768"/>
    <cellStyle name="Percent 16 12" xfId="2769"/>
    <cellStyle name="Percent 16 13" xfId="2770"/>
    <cellStyle name="Percent 16 14" xfId="2771"/>
    <cellStyle name="Percent 16 15" xfId="2772"/>
    <cellStyle name="Percent 16 16" xfId="2773"/>
    <cellStyle name="Percent 16 2" xfId="2774"/>
    <cellStyle name="Percent 16 3" xfId="2775"/>
    <cellStyle name="Percent 16 4" xfId="2776"/>
    <cellStyle name="Percent 16 5" xfId="2777"/>
    <cellStyle name="Percent 16 6" xfId="2778"/>
    <cellStyle name="Percent 16 7" xfId="2779"/>
    <cellStyle name="Percent 16 8" xfId="2780"/>
    <cellStyle name="Percent 16 9" xfId="2781"/>
    <cellStyle name="Percent 17" xfId="2782"/>
    <cellStyle name="Percent 18" xfId="2783"/>
    <cellStyle name="Percent 18 2" xfId="2784"/>
    <cellStyle name="Percent 19" xfId="2785"/>
    <cellStyle name="Percent 19 2" xfId="2786"/>
    <cellStyle name="Percent 2" xfId="2787"/>
    <cellStyle name="Percent 2 10" xfId="2788"/>
    <cellStyle name="Percent 2 11" xfId="2789"/>
    <cellStyle name="Percent 2 12" xfId="2790"/>
    <cellStyle name="Percent 2 13" xfId="2791"/>
    <cellStyle name="Percent 2 14" xfId="2792"/>
    <cellStyle name="Percent 2 15" xfId="2793"/>
    <cellStyle name="Percent 2 16" xfId="2794"/>
    <cellStyle name="Percent 2 17" xfId="2795"/>
    <cellStyle name="Percent 2 2" xfId="2796"/>
    <cellStyle name="Percent 2 2 2" xfId="2797"/>
    <cellStyle name="Percent 2 2 2 2" xfId="2798"/>
    <cellStyle name="Percent 2 2 2 3" xfId="2799"/>
    <cellStyle name="Percent 2 2 3" xfId="2800"/>
    <cellStyle name="Percent 2 2 3 2" xfId="2801"/>
    <cellStyle name="Percent 2 3" xfId="2802"/>
    <cellStyle name="Percent 2 3 2" xfId="2803"/>
    <cellStyle name="Percent 2 3 3" xfId="2804"/>
    <cellStyle name="Percent 2 3 4" xfId="2805"/>
    <cellStyle name="Percent 2 4" xfId="2806"/>
    <cellStyle name="Percent 2 4 2" xfId="2807"/>
    <cellStyle name="Percent 2 4 3" xfId="2808"/>
    <cellStyle name="Percent 2 4 4" xfId="2809"/>
    <cellStyle name="Percent 2 5" xfId="2810"/>
    <cellStyle name="Percent 2 6" xfId="2811"/>
    <cellStyle name="Percent 2 7" xfId="2812"/>
    <cellStyle name="Percent 2 8" xfId="2813"/>
    <cellStyle name="Percent 2 9" xfId="2814"/>
    <cellStyle name="Percent 20" xfId="2815"/>
    <cellStyle name="Percent 20 2" xfId="2816"/>
    <cellStyle name="Percent 20 3" xfId="2817"/>
    <cellStyle name="Percent 21" xfId="2818"/>
    <cellStyle name="Percent 22" xfId="2819"/>
    <cellStyle name="Percent 3" xfId="2820"/>
    <cellStyle name="Percent 3 10" xfId="2821"/>
    <cellStyle name="Percent 3 11" xfId="2822"/>
    <cellStyle name="Percent 3 12" xfId="2823"/>
    <cellStyle name="Percent 3 13" xfId="2824"/>
    <cellStyle name="Percent 3 14" xfId="2825"/>
    <cellStyle name="Percent 3 15" xfId="2826"/>
    <cellStyle name="Percent 3 16" xfId="2827"/>
    <cellStyle name="Percent 3 17" xfId="2828"/>
    <cellStyle name="Percent 3 18" xfId="2829"/>
    <cellStyle name="Percent 3 2" xfId="2830"/>
    <cellStyle name="Percent 3 3" xfId="2831"/>
    <cellStyle name="Percent 3 4" xfId="2832"/>
    <cellStyle name="Percent 3 5" xfId="2833"/>
    <cellStyle name="Percent 3 6" xfId="2834"/>
    <cellStyle name="Percent 3 7" xfId="2835"/>
    <cellStyle name="Percent 3 8" xfId="2836"/>
    <cellStyle name="Percent 3 9" xfId="2837"/>
    <cellStyle name="Percent 4" xfId="2838"/>
    <cellStyle name="Percent 4 2" xfId="2839"/>
    <cellStyle name="Percent 5" xfId="2840"/>
    <cellStyle name="Percent 5 2" xfId="2841"/>
    <cellStyle name="Percent 6" xfId="2842"/>
    <cellStyle name="Percent 7" xfId="2843"/>
    <cellStyle name="Percent 8" xfId="2844"/>
    <cellStyle name="Percent 9" xfId="2845"/>
    <cellStyle name="Percent 9 10" xfId="2846"/>
    <cellStyle name="Percent 9 11" xfId="2847"/>
    <cellStyle name="Percent 9 12" xfId="2848"/>
    <cellStyle name="Percent 9 13" xfId="2849"/>
    <cellStyle name="Percent 9 14" xfId="2850"/>
    <cellStyle name="Percent 9 15" xfId="2851"/>
    <cellStyle name="Percent 9 16" xfId="2852"/>
    <cellStyle name="Percent 9 2" xfId="2853"/>
    <cellStyle name="Percent 9 3" xfId="2854"/>
    <cellStyle name="Percent 9 4" xfId="2855"/>
    <cellStyle name="Percent 9 5" xfId="2856"/>
    <cellStyle name="Percent 9 6" xfId="2857"/>
    <cellStyle name="Percent 9 7" xfId="2858"/>
    <cellStyle name="Percent 9 8" xfId="2859"/>
    <cellStyle name="Percent 9 9" xfId="2860"/>
    <cellStyle name="Percent Hard" xfId="2861"/>
    <cellStyle name="Percent2" xfId="2862"/>
    <cellStyle name="Percentage" xfId="2863"/>
    <cellStyle name="Period Title" xfId="2864"/>
    <cellStyle name="PSChar" xfId="2865"/>
    <cellStyle name="PSDate" xfId="2866"/>
    <cellStyle name="PSDec" xfId="2867"/>
    <cellStyle name="PSDetail" xfId="2868"/>
    <cellStyle name="PSHeading" xfId="2869"/>
    <cellStyle name="PSHeading 2" xfId="2870"/>
    <cellStyle name="PSHeading 2 2" xfId="2871"/>
    <cellStyle name="PSHeading 3" xfId="2872"/>
    <cellStyle name="PSHeading 4" xfId="2873"/>
    <cellStyle name="PSInt" xfId="2874"/>
    <cellStyle name="PSSpacer" xfId="2875"/>
    <cellStyle name="PTFM-Normal" xfId="2876"/>
    <cellStyle name="PTFM-UnitsonIssue" xfId="2877"/>
    <cellStyle name="Ratio" xfId="2878"/>
    <cellStyle name="Ratio 2" xfId="2879"/>
    <cellStyle name="Ratio_29(d) - Gas extensions -tariffs" xfId="2880"/>
    <cellStyle name="RedHeader" xfId="2881"/>
    <cellStyle name="ReportData" xfId="2882"/>
    <cellStyle name="ReportElements" xfId="2883"/>
    <cellStyle name="ReportHeader" xfId="2884"/>
    <cellStyle name="ReportHeader 2" xfId="3392"/>
    <cellStyle name="Right Date" xfId="2885"/>
    <cellStyle name="Right Number" xfId="2886"/>
    <cellStyle name="Right Year" xfId="2887"/>
    <cellStyle name="RIN_TB2" xfId="2888"/>
    <cellStyle name="Row - Heading" xfId="2889"/>
    <cellStyle name="Row - SubHeading" xfId="2890"/>
    <cellStyle name="SAPBEXaggData" xfId="2891"/>
    <cellStyle name="SAPBEXaggData 2" xfId="2892"/>
    <cellStyle name="SAPBEXaggData 3" xfId="2893"/>
    <cellStyle name="SAPBEXaggData 4" xfId="2894"/>
    <cellStyle name="SAPBEXaggData 5" xfId="2895"/>
    <cellStyle name="SAPBEXaggData 6" xfId="2896"/>
    <cellStyle name="SAPBEXaggData 7" xfId="2897"/>
    <cellStyle name="SAPBEXaggDataEmph" xfId="2898"/>
    <cellStyle name="SAPBEXaggDataEmph 2" xfId="2899"/>
    <cellStyle name="SAPBEXaggItem" xfId="2900"/>
    <cellStyle name="SAPBEXaggItem 2" xfId="2901"/>
    <cellStyle name="SAPBEXaggItem 3" xfId="2902"/>
    <cellStyle name="SAPBEXaggItem 4" xfId="2903"/>
    <cellStyle name="SAPBEXaggItem 5" xfId="2904"/>
    <cellStyle name="SAPBEXaggItem 6" xfId="2905"/>
    <cellStyle name="SAPBEXaggItem 7" xfId="2906"/>
    <cellStyle name="SAPBEXaggItemX" xfId="2907"/>
    <cellStyle name="SAPBEXaggItemX 2" xfId="2908"/>
    <cellStyle name="SAPBEXchaText" xfId="2909"/>
    <cellStyle name="SAPBEXchaText 2" xfId="2910"/>
    <cellStyle name="SAPBEXchaText 3" xfId="2911"/>
    <cellStyle name="SAPBEXchaText 4" xfId="2912"/>
    <cellStyle name="SAPBEXchaText 5" xfId="2913"/>
    <cellStyle name="SAPBEXchaText 6" xfId="2914"/>
    <cellStyle name="SAPBEXexcBad7" xfId="2915"/>
    <cellStyle name="SAPBEXexcBad7 2" xfId="2916"/>
    <cellStyle name="SAPBEXexcBad7 3" xfId="2917"/>
    <cellStyle name="SAPBEXexcBad8" xfId="2918"/>
    <cellStyle name="SAPBEXexcBad8 2" xfId="2919"/>
    <cellStyle name="SAPBEXexcBad8 3" xfId="2920"/>
    <cellStyle name="SAPBEXexcBad9" xfId="2921"/>
    <cellStyle name="SAPBEXexcBad9 2" xfId="2922"/>
    <cellStyle name="SAPBEXexcBad9 3" xfId="2923"/>
    <cellStyle name="SAPBEXexcCritical4" xfId="2924"/>
    <cellStyle name="SAPBEXexcCritical4 2" xfId="2925"/>
    <cellStyle name="SAPBEXexcCritical4 3" xfId="2926"/>
    <cellStyle name="SAPBEXexcCritical5" xfId="2927"/>
    <cellStyle name="SAPBEXexcCritical5 2" xfId="2928"/>
    <cellStyle name="SAPBEXexcCritical5 3" xfId="2929"/>
    <cellStyle name="SAPBEXexcCritical6" xfId="2930"/>
    <cellStyle name="SAPBEXexcCritical6 2" xfId="2931"/>
    <cellStyle name="SAPBEXexcCritical6 3" xfId="2932"/>
    <cellStyle name="SAPBEXexcGood1" xfId="2933"/>
    <cellStyle name="SAPBEXexcGood1 2" xfId="2934"/>
    <cellStyle name="SAPBEXexcGood1 3" xfId="2935"/>
    <cellStyle name="SAPBEXexcGood2" xfId="2936"/>
    <cellStyle name="SAPBEXexcGood2 2" xfId="2937"/>
    <cellStyle name="SAPBEXexcGood2 3" xfId="2938"/>
    <cellStyle name="SAPBEXexcGood3" xfId="2939"/>
    <cellStyle name="SAPBEXexcGood3 2" xfId="2940"/>
    <cellStyle name="SAPBEXexcGood3 3" xfId="2941"/>
    <cellStyle name="SAPBEXfilterDrill" xfId="2942"/>
    <cellStyle name="SAPBEXfilterDrill 2" xfId="2943"/>
    <cellStyle name="SAPBEXfilterDrill 2 2" xfId="3394"/>
    <cellStyle name="SAPBEXfilterDrill 3" xfId="2944"/>
    <cellStyle name="SAPBEXfilterDrill 4" xfId="2945"/>
    <cellStyle name="SAPBEXfilterDrill 5" xfId="2946"/>
    <cellStyle name="SAPBEXfilterDrill 6" xfId="2947"/>
    <cellStyle name="SAPBEXfilterDrill 7" xfId="3393"/>
    <cellStyle name="SAPBEXfilterItem" xfId="2948"/>
    <cellStyle name="SAPBEXfilterItem 2" xfId="2949"/>
    <cellStyle name="SAPBEXfilterItem 3" xfId="2950"/>
    <cellStyle name="SAPBEXfilterItem 4" xfId="2951"/>
    <cellStyle name="SAPBEXfilterItem 4 2" xfId="3395"/>
    <cellStyle name="SAPBEXfilterItem 5" xfId="2952"/>
    <cellStyle name="SAPBEXfilterItem 5 2" xfId="3396"/>
    <cellStyle name="SAPBEXfilterItem 6" xfId="2953"/>
    <cellStyle name="SAPBEXfilterItem 6 2" xfId="3397"/>
    <cellStyle name="SAPBEXfilterItem 7" xfId="2954"/>
    <cellStyle name="SAPBEXfilterItem 7 2" xfId="3398"/>
    <cellStyle name="SAPBEXfilterText" xfId="2955"/>
    <cellStyle name="SAPBEXformats" xfId="2956"/>
    <cellStyle name="SAPBEXformats 2" xfId="2957"/>
    <cellStyle name="SAPBEXformats 3" xfId="2958"/>
    <cellStyle name="SAPBEXheaderItem" xfId="2959"/>
    <cellStyle name="SAPBEXheaderItem 10" xfId="2960"/>
    <cellStyle name="SAPBEXheaderItem 11" xfId="2961"/>
    <cellStyle name="SAPBEXheaderItem 12" xfId="2962"/>
    <cellStyle name="SAPBEXheaderItem 13" xfId="2963"/>
    <cellStyle name="SAPBEXheaderItem 14" xfId="2964"/>
    <cellStyle name="SAPBEXheaderItem 15" xfId="2965"/>
    <cellStyle name="SAPBEXheaderItem 16" xfId="2966"/>
    <cellStyle name="SAPBEXheaderItem 17" xfId="2967"/>
    <cellStyle name="SAPBEXheaderItem 18" xfId="2968"/>
    <cellStyle name="SAPBEXheaderItem 19" xfId="2969"/>
    <cellStyle name="SAPBEXheaderItem 2" xfId="2970"/>
    <cellStyle name="SAPBEXheaderItem 20" xfId="2971"/>
    <cellStyle name="SAPBEXheaderItem 21" xfId="2972"/>
    <cellStyle name="SAPBEXheaderItem 22" xfId="2973"/>
    <cellStyle name="SAPBEXheaderItem 23" xfId="2974"/>
    <cellStyle name="SAPBEXheaderItem 24" xfId="2975"/>
    <cellStyle name="SAPBEXheaderItem 25" xfId="2976"/>
    <cellStyle name="SAPBEXheaderItem 26" xfId="2977"/>
    <cellStyle name="SAPBEXheaderItem 27" xfId="2978"/>
    <cellStyle name="SAPBEXheaderItem 28" xfId="2979"/>
    <cellStyle name="SAPBEXheaderItem 29" xfId="2980"/>
    <cellStyle name="SAPBEXheaderItem 3" xfId="2981"/>
    <cellStyle name="SAPBEXheaderItem 30" xfId="2982"/>
    <cellStyle name="SAPBEXheaderItem 31" xfId="2983"/>
    <cellStyle name="SAPBEXheaderItem 32" xfId="2984"/>
    <cellStyle name="SAPBEXheaderItem 33" xfId="2985"/>
    <cellStyle name="SAPBEXheaderItem 34" xfId="2986"/>
    <cellStyle name="SAPBEXheaderItem 35" xfId="2987"/>
    <cellStyle name="SAPBEXheaderItem 4" xfId="2988"/>
    <cellStyle name="SAPBEXheaderItem 5" xfId="2989"/>
    <cellStyle name="SAPBEXheaderItem 6" xfId="2990"/>
    <cellStyle name="SAPBEXheaderItem 7" xfId="2991"/>
    <cellStyle name="SAPBEXheaderItem 8" xfId="2992"/>
    <cellStyle name="SAPBEXheaderItem 9" xfId="2993"/>
    <cellStyle name="SAPBEXheaderText" xfId="2994"/>
    <cellStyle name="SAPBEXheaderText 10" xfId="2995"/>
    <cellStyle name="SAPBEXheaderText 11" xfId="2996"/>
    <cellStyle name="SAPBEXheaderText 12" xfId="2997"/>
    <cellStyle name="SAPBEXheaderText 13" xfId="2998"/>
    <cellStyle name="SAPBEXheaderText 14" xfId="2999"/>
    <cellStyle name="SAPBEXheaderText 15" xfId="3000"/>
    <cellStyle name="SAPBEXheaderText 16" xfId="3001"/>
    <cellStyle name="SAPBEXheaderText 17" xfId="3002"/>
    <cellStyle name="SAPBEXheaderText 18" xfId="3003"/>
    <cellStyle name="SAPBEXheaderText 19" xfId="3004"/>
    <cellStyle name="SAPBEXheaderText 2" xfId="3005"/>
    <cellStyle name="SAPBEXheaderText 20" xfId="3006"/>
    <cellStyle name="SAPBEXheaderText 21" xfId="3007"/>
    <cellStyle name="SAPBEXheaderText 22" xfId="3008"/>
    <cellStyle name="SAPBEXheaderText 23" xfId="3009"/>
    <cellStyle name="SAPBEXheaderText 24" xfId="3010"/>
    <cellStyle name="SAPBEXheaderText 25" xfId="3011"/>
    <cellStyle name="SAPBEXheaderText 26" xfId="3012"/>
    <cellStyle name="SAPBEXheaderText 27" xfId="3013"/>
    <cellStyle name="SAPBEXheaderText 28" xfId="3014"/>
    <cellStyle name="SAPBEXheaderText 29" xfId="3015"/>
    <cellStyle name="SAPBEXheaderText 3" xfId="3016"/>
    <cellStyle name="SAPBEXheaderText 30" xfId="3017"/>
    <cellStyle name="SAPBEXheaderText 31" xfId="3018"/>
    <cellStyle name="SAPBEXheaderText 32" xfId="3019"/>
    <cellStyle name="SAPBEXheaderText 33" xfId="3020"/>
    <cellStyle name="SAPBEXheaderText 34" xfId="3021"/>
    <cellStyle name="SAPBEXheaderText 35" xfId="3022"/>
    <cellStyle name="SAPBEXheaderText 4" xfId="3023"/>
    <cellStyle name="SAPBEXheaderText 5" xfId="3024"/>
    <cellStyle name="SAPBEXheaderText 6" xfId="3025"/>
    <cellStyle name="SAPBEXheaderText 7" xfId="3026"/>
    <cellStyle name="SAPBEXheaderText 8" xfId="3027"/>
    <cellStyle name="SAPBEXheaderText 9" xfId="3028"/>
    <cellStyle name="SAPBEXHLevel0" xfId="3029"/>
    <cellStyle name="SAPBEXHLevel0 2" xfId="3030"/>
    <cellStyle name="SAPBEXHLevel0 3" xfId="3031"/>
    <cellStyle name="SAPBEXHLevel0X" xfId="3032"/>
    <cellStyle name="SAPBEXHLevel0X 2" xfId="3033"/>
    <cellStyle name="SAPBEXHLevel0X 3" xfId="3034"/>
    <cellStyle name="SAPBEXHLevel1" xfId="3035"/>
    <cellStyle name="SAPBEXHLevel1 2" xfId="3036"/>
    <cellStyle name="SAPBEXHLevel1 3" xfId="3037"/>
    <cellStyle name="SAPBEXHLevel1X" xfId="3038"/>
    <cellStyle name="SAPBEXHLevel1X 2" xfId="3039"/>
    <cellStyle name="SAPBEXHLevel1X 3" xfId="3040"/>
    <cellStyle name="SAPBEXHLevel2" xfId="3041"/>
    <cellStyle name="SAPBEXHLevel2 2" xfId="3042"/>
    <cellStyle name="SAPBEXHLevel2 3" xfId="3043"/>
    <cellStyle name="SAPBEXHLevel2X" xfId="3044"/>
    <cellStyle name="SAPBEXHLevel2X 2" xfId="3045"/>
    <cellStyle name="SAPBEXHLevel2X 3" xfId="3046"/>
    <cellStyle name="SAPBEXHLevel3" xfId="3047"/>
    <cellStyle name="SAPBEXHLevel3 2" xfId="3048"/>
    <cellStyle name="SAPBEXHLevel3 3" xfId="3049"/>
    <cellStyle name="SAPBEXHLevel3X" xfId="3050"/>
    <cellStyle name="SAPBEXHLevel3X 2" xfId="3051"/>
    <cellStyle name="SAPBEXHLevel3X 3" xfId="3052"/>
    <cellStyle name="SAPBEXinputData" xfId="3053"/>
    <cellStyle name="SAPBEXinputData 2" xfId="3054"/>
    <cellStyle name="SAPBEXinputData 2 2" xfId="3400"/>
    <cellStyle name="SAPBEXinputData 3" xfId="3399"/>
    <cellStyle name="SAPBEXresData" xfId="3055"/>
    <cellStyle name="SAPBEXresData 2" xfId="3056"/>
    <cellStyle name="SAPBEXresData 3" xfId="3057"/>
    <cellStyle name="SAPBEXresDataEmph" xfId="3058"/>
    <cellStyle name="SAPBEXresDataEmph 2" xfId="3059"/>
    <cellStyle name="SAPBEXresItem" xfId="3060"/>
    <cellStyle name="SAPBEXresItem 2" xfId="3061"/>
    <cellStyle name="SAPBEXresItem 3" xfId="3062"/>
    <cellStyle name="SAPBEXresItemX" xfId="3063"/>
    <cellStyle name="SAPBEXresItemX 2" xfId="3064"/>
    <cellStyle name="SAPBEXresItemX 3" xfId="3065"/>
    <cellStyle name="SAPBEXstdData" xfId="3066"/>
    <cellStyle name="SAPBEXstdData 2" xfId="3067"/>
    <cellStyle name="SAPBEXstdData 3" xfId="3068"/>
    <cellStyle name="SAPBEXstdData 4" xfId="3069"/>
    <cellStyle name="SAPBEXstdData 5" xfId="3070"/>
    <cellStyle name="SAPBEXstdData 6" xfId="3071"/>
    <cellStyle name="SAPBEXstdData 7" xfId="3072"/>
    <cellStyle name="SAPBEXstdData 8" xfId="3073"/>
    <cellStyle name="SAPBEXstdDataEmph" xfId="3074"/>
    <cellStyle name="SAPBEXstdDataEmph 2" xfId="3075"/>
    <cellStyle name="SAPBEXstdItem" xfId="3076"/>
    <cellStyle name="SAPBEXstdItem 2" xfId="3077"/>
    <cellStyle name="SAPBEXstdItem 3" xfId="3078"/>
    <cellStyle name="SAPBEXstdItem 4" xfId="3079"/>
    <cellStyle name="SAPBEXstdItem 5" xfId="3080"/>
    <cellStyle name="SAPBEXstdItem 6" xfId="3081"/>
    <cellStyle name="SAPBEXstdItem 7" xfId="3082"/>
    <cellStyle name="SAPBEXstdItem 8" xfId="3083"/>
    <cellStyle name="SAPBEXstdItemX" xfId="3084"/>
    <cellStyle name="SAPBEXstdItemX 2" xfId="3085"/>
    <cellStyle name="SAPBEXstdItemX 3" xfId="3086"/>
    <cellStyle name="SAPBEXstdItemX 4" xfId="3087"/>
    <cellStyle name="SAPBEXstdItemX 5" xfId="3088"/>
    <cellStyle name="SAPBEXstdItemX 6" xfId="3089"/>
    <cellStyle name="SAPBEXstdItemX 7" xfId="3090"/>
    <cellStyle name="SAPBEXstdItemX 8" xfId="3091"/>
    <cellStyle name="SAPBEXtitle" xfId="3092"/>
    <cellStyle name="SAPBEXtitle 2" xfId="3093"/>
    <cellStyle name="SAPBEXtitle 3" xfId="3094"/>
    <cellStyle name="SAPBEXtitle 4" xfId="3095"/>
    <cellStyle name="SAPBEXtitle 5" xfId="3096"/>
    <cellStyle name="SAPBEXtitle 6" xfId="3097"/>
    <cellStyle name="SAPBEXundefined" xfId="3098"/>
    <cellStyle name="SAPBEXundefined 2" xfId="3099"/>
    <cellStyle name="SAPError" xfId="3100"/>
    <cellStyle name="SAPError 2" xfId="3101"/>
    <cellStyle name="SAPKey" xfId="3102"/>
    <cellStyle name="SAPKey 2" xfId="3103"/>
    <cellStyle name="SAPLocked" xfId="3104"/>
    <cellStyle name="SAPLocked 2" xfId="3105"/>
    <cellStyle name="SAPOutput" xfId="3106"/>
    <cellStyle name="SAPOutput 2" xfId="3107"/>
    <cellStyle name="SAPSpace" xfId="3108"/>
    <cellStyle name="SAPSpace 2" xfId="3109"/>
    <cellStyle name="SAPText" xfId="3110"/>
    <cellStyle name="SAPText 2" xfId="3111"/>
    <cellStyle name="SAPUnLocked" xfId="3112"/>
    <cellStyle name="SAPUnLocked 2" xfId="3113"/>
    <cellStyle name="ScenarioInput" xfId="3114"/>
    <cellStyle name="Shaded" xfId="3115"/>
    <cellStyle name="Sheet Title" xfId="3116"/>
    <cellStyle name="Style 1" xfId="3117"/>
    <cellStyle name="Style 1 2" xfId="3118"/>
    <cellStyle name="Style 1 2 10" xfId="3119"/>
    <cellStyle name="Style 1 2 11" xfId="3120"/>
    <cellStyle name="Style 1 2 12" xfId="3121"/>
    <cellStyle name="Style 1 2 13" xfId="3122"/>
    <cellStyle name="Style 1 2 14" xfId="3123"/>
    <cellStyle name="Style 1 2 15" xfId="3124"/>
    <cellStyle name="Style 1 2 16" xfId="3125"/>
    <cellStyle name="Style 1 2 17" xfId="3126"/>
    <cellStyle name="Style 1 2 2" xfId="3127"/>
    <cellStyle name="Style 1 2 3" xfId="3128"/>
    <cellStyle name="Style 1 2 4" xfId="3129"/>
    <cellStyle name="Style 1 2 5" xfId="3130"/>
    <cellStyle name="Style 1 2 6" xfId="3131"/>
    <cellStyle name="Style 1 2 7" xfId="3132"/>
    <cellStyle name="Style 1 2 8" xfId="3133"/>
    <cellStyle name="Style 1 2 9" xfId="3134"/>
    <cellStyle name="Style 1 3" xfId="3135"/>
    <cellStyle name="Style 1 3 2" xfId="3136"/>
    <cellStyle name="Style 1 3 3" xfId="3137"/>
    <cellStyle name="Style 1 4" xfId="3138"/>
    <cellStyle name="Style 1_29(d) - Gas extensions -tariffs" xfId="3139"/>
    <cellStyle name="Style 26" xfId="3140"/>
    <cellStyle name="Style 26 2" xfId="3401"/>
    <cellStyle name="Style 27" xfId="3141"/>
    <cellStyle name="Style 27 2" xfId="3402"/>
    <cellStyle name="Style 28" xfId="3142"/>
    <cellStyle name="Style 28 2" xfId="3403"/>
    <cellStyle name="STYLE1" xfId="3143"/>
    <cellStyle name="Style2" xfId="3144"/>
    <cellStyle name="Style3" xfId="3145"/>
    <cellStyle name="Style4" xfId="3146"/>
    <cellStyle name="Style4 2" xfId="3147"/>
    <cellStyle name="Style4_29(d) - Gas extensions -tariffs" xfId="3148"/>
    <cellStyle name="Style5" xfId="3149"/>
    <cellStyle name="Style5 2" xfId="3150"/>
    <cellStyle name="Style5_29(d) - Gas extensions -tariffs" xfId="3151"/>
    <cellStyle name="swiss" xfId="3152"/>
    <cellStyle name="swiss input" xfId="3153"/>
    <cellStyle name="swiss input1" xfId="3154"/>
    <cellStyle name="swiss input2" xfId="3155"/>
    <cellStyle name="swiss spec" xfId="3156"/>
    <cellStyle name="Table Col Head" xfId="3157"/>
    <cellStyle name="Table Head Green" xfId="3158"/>
    <cellStyle name="Table Head_pldt" xfId="3159"/>
    <cellStyle name="Table Heading" xfId="3160"/>
    <cellStyle name="Table Source" xfId="3161"/>
    <cellStyle name="Table Sub Head" xfId="3162"/>
    <cellStyle name="Table Title" xfId="3163"/>
    <cellStyle name="Table Units" xfId="3164"/>
    <cellStyle name="TableLvl2" xfId="4"/>
    <cellStyle name="TableLvl2 2" xfId="3165"/>
    <cellStyle name="TableLvl3" xfId="5"/>
    <cellStyle name="TableLvl3 2" xfId="11"/>
    <cellStyle name="Text" xfId="3166"/>
    <cellStyle name="Text 2" xfId="3167"/>
    <cellStyle name="Text 3" xfId="3168"/>
    <cellStyle name="Text Head 1" xfId="3169"/>
    <cellStyle name="Text Head 2" xfId="3170"/>
    <cellStyle name="Text Indent 2" xfId="3171"/>
    <cellStyle name="Text Right" xfId="3172"/>
    <cellStyle name="Theirs" xfId="3173"/>
    <cellStyle name="Title 1" xfId="3174"/>
    <cellStyle name="Title 2" xfId="3175"/>
    <cellStyle name="Title 3" xfId="3176"/>
    <cellStyle name="Title 4" xfId="3177"/>
    <cellStyle name="TOC 1" xfId="3178"/>
    <cellStyle name="TOC 2" xfId="3179"/>
    <cellStyle name="TOC 3" xfId="3180"/>
    <cellStyle name="TOGGLEOFF" xfId="3181"/>
    <cellStyle name="TOGGLEON" xfId="3182"/>
    <cellStyle name="Total 1" xfId="3183"/>
    <cellStyle name="Total 1 10" xfId="3184"/>
    <cellStyle name="Total 1 10 2" xfId="3405"/>
    <cellStyle name="Total 1 11" xfId="3185"/>
    <cellStyle name="Total 1 11 2" xfId="3406"/>
    <cellStyle name="Total 1 12" xfId="3186"/>
    <cellStyle name="Total 1 12 2" xfId="3407"/>
    <cellStyle name="Total 1 13" xfId="3187"/>
    <cellStyle name="Total 1 13 2" xfId="3408"/>
    <cellStyle name="Total 1 14" xfId="3188"/>
    <cellStyle name="Total 1 14 2" xfId="3409"/>
    <cellStyle name="Total 1 15" xfId="3189"/>
    <cellStyle name="Total 1 15 2" xfId="3410"/>
    <cellStyle name="Total 1 16" xfId="3190"/>
    <cellStyle name="Total 1 16 2" xfId="3411"/>
    <cellStyle name="Total 1 17" xfId="3191"/>
    <cellStyle name="Total 1 17 2" xfId="3412"/>
    <cellStyle name="Total 1 18" xfId="3192"/>
    <cellStyle name="Total 1 18 2" xfId="3413"/>
    <cellStyle name="Total 1 19" xfId="3193"/>
    <cellStyle name="Total 1 19 2" xfId="3414"/>
    <cellStyle name="Total 1 2" xfId="3194"/>
    <cellStyle name="Total 1 2 2" xfId="3415"/>
    <cellStyle name="Total 1 20" xfId="3195"/>
    <cellStyle name="Total 1 20 2" xfId="3416"/>
    <cellStyle name="Total 1 21" xfId="3196"/>
    <cellStyle name="Total 1 21 2" xfId="3417"/>
    <cellStyle name="Total 1 22" xfId="3197"/>
    <cellStyle name="Total 1 22 2" xfId="3418"/>
    <cellStyle name="Total 1 23" xfId="3198"/>
    <cellStyle name="Total 1 23 2" xfId="3419"/>
    <cellStyle name="Total 1 24" xfId="3199"/>
    <cellStyle name="Total 1 24 2" xfId="3420"/>
    <cellStyle name="Total 1 25" xfId="3200"/>
    <cellStyle name="Total 1 25 2" xfId="3421"/>
    <cellStyle name="Total 1 26" xfId="3201"/>
    <cellStyle name="Total 1 26 2" xfId="3422"/>
    <cellStyle name="Total 1 27" xfId="3202"/>
    <cellStyle name="Total 1 27 2" xfId="3423"/>
    <cellStyle name="Total 1 28" xfId="3203"/>
    <cellStyle name="Total 1 28 2" xfId="3424"/>
    <cellStyle name="Total 1 29" xfId="3204"/>
    <cellStyle name="Total 1 29 2" xfId="3425"/>
    <cellStyle name="Total 1 3" xfId="3205"/>
    <cellStyle name="Total 1 3 2" xfId="3426"/>
    <cellStyle name="Total 1 30" xfId="3206"/>
    <cellStyle name="Total 1 30 2" xfId="3427"/>
    <cellStyle name="Total 1 31" xfId="3207"/>
    <cellStyle name="Total 1 31 2" xfId="3428"/>
    <cellStyle name="Total 1 32" xfId="3208"/>
    <cellStyle name="Total 1 32 2" xfId="3429"/>
    <cellStyle name="Total 1 33" xfId="3209"/>
    <cellStyle name="Total 1 33 2" xfId="3430"/>
    <cellStyle name="Total 1 34" xfId="3210"/>
    <cellStyle name="Total 1 34 2" xfId="3431"/>
    <cellStyle name="Total 1 35" xfId="3211"/>
    <cellStyle name="Total 1 35 2" xfId="3432"/>
    <cellStyle name="Total 1 36" xfId="3212"/>
    <cellStyle name="Total 1 36 2" xfId="3433"/>
    <cellStyle name="Total 1 37" xfId="3213"/>
    <cellStyle name="Total 1 37 2" xfId="3434"/>
    <cellStyle name="Total 1 38" xfId="3214"/>
    <cellStyle name="Total 1 38 2" xfId="3435"/>
    <cellStyle name="Total 1 39" xfId="3215"/>
    <cellStyle name="Total 1 39 2" xfId="3436"/>
    <cellStyle name="Total 1 4" xfId="3216"/>
    <cellStyle name="Total 1 4 2" xfId="3437"/>
    <cellStyle name="Total 1 40" xfId="3217"/>
    <cellStyle name="Total 1 40 2" xfId="3438"/>
    <cellStyle name="Total 1 41" xfId="3218"/>
    <cellStyle name="Total 1 41 2" xfId="3439"/>
    <cellStyle name="Total 1 42" xfId="3219"/>
    <cellStyle name="Total 1 42 2" xfId="3440"/>
    <cellStyle name="Total 1 43" xfId="3220"/>
    <cellStyle name="Total 1 43 2" xfId="3441"/>
    <cellStyle name="Total 1 44" xfId="3221"/>
    <cellStyle name="Total 1 44 2" xfId="3442"/>
    <cellStyle name="Total 1 45" xfId="3222"/>
    <cellStyle name="Total 1 45 2" xfId="3443"/>
    <cellStyle name="Total 1 46" xfId="3223"/>
    <cellStyle name="Total 1 46 2" xfId="3444"/>
    <cellStyle name="Total 1 47" xfId="3224"/>
    <cellStyle name="Total 1 47 2" xfId="3445"/>
    <cellStyle name="Total 1 48" xfId="3404"/>
    <cellStyle name="Total 1 5" xfId="3225"/>
    <cellStyle name="Total 1 5 2" xfId="3446"/>
    <cellStyle name="Total 1 6" xfId="3226"/>
    <cellStyle name="Total 1 6 2" xfId="3447"/>
    <cellStyle name="Total 1 7" xfId="3227"/>
    <cellStyle name="Total 1 7 2" xfId="3448"/>
    <cellStyle name="Total 1 8" xfId="3228"/>
    <cellStyle name="Total 1 8 2" xfId="3449"/>
    <cellStyle name="Total 1 9" xfId="3229"/>
    <cellStyle name="Total 1 9 2" xfId="3450"/>
    <cellStyle name="Total 10" xfId="3230"/>
    <cellStyle name="Total 11" xfId="3231"/>
    <cellStyle name="Total 12" xfId="3232"/>
    <cellStyle name="Total 13" xfId="3233"/>
    <cellStyle name="Total 2" xfId="3234"/>
    <cellStyle name="Total 2 10" xfId="3235"/>
    <cellStyle name="Total 2 11" xfId="3236"/>
    <cellStyle name="Total 2 12" xfId="3237"/>
    <cellStyle name="Total 2 13" xfId="3238"/>
    <cellStyle name="Total 2 14" xfId="3239"/>
    <cellStyle name="Total 2 15" xfId="3240"/>
    <cellStyle name="Total 2 16" xfId="3241"/>
    <cellStyle name="Total 2 17" xfId="3242"/>
    <cellStyle name="Total 2 18" xfId="3243"/>
    <cellStyle name="Total 2 19" xfId="3244"/>
    <cellStyle name="Total 2 2" xfId="3245"/>
    <cellStyle name="Total 2 2 10" xfId="3246"/>
    <cellStyle name="Total 2 2 10 2" xfId="3453"/>
    <cellStyle name="Total 2 2 11" xfId="3247"/>
    <cellStyle name="Total 2 2 11 2" xfId="3454"/>
    <cellStyle name="Total 2 2 12" xfId="3248"/>
    <cellStyle name="Total 2 2 12 2" xfId="3455"/>
    <cellStyle name="Total 2 2 13" xfId="3249"/>
    <cellStyle name="Total 2 2 13 2" xfId="3456"/>
    <cellStyle name="Total 2 2 14" xfId="3250"/>
    <cellStyle name="Total 2 2 14 2" xfId="3457"/>
    <cellStyle name="Total 2 2 15" xfId="3251"/>
    <cellStyle name="Total 2 2 15 2" xfId="3458"/>
    <cellStyle name="Total 2 2 16" xfId="3252"/>
    <cellStyle name="Total 2 2 16 2" xfId="3459"/>
    <cellStyle name="Total 2 2 17" xfId="3253"/>
    <cellStyle name="Total 2 2 17 2" xfId="3460"/>
    <cellStyle name="Total 2 2 18" xfId="3254"/>
    <cellStyle name="Total 2 2 18 2" xfId="3461"/>
    <cellStyle name="Total 2 2 19" xfId="3255"/>
    <cellStyle name="Total 2 2 19 2" xfId="3462"/>
    <cellStyle name="Total 2 2 2" xfId="3256"/>
    <cellStyle name="Total 2 2 2 2" xfId="3463"/>
    <cellStyle name="Total 2 2 20" xfId="3257"/>
    <cellStyle name="Total 2 2 20 2" xfId="3464"/>
    <cellStyle name="Total 2 2 21" xfId="3258"/>
    <cellStyle name="Total 2 2 21 2" xfId="3465"/>
    <cellStyle name="Total 2 2 22" xfId="3259"/>
    <cellStyle name="Total 2 2 22 2" xfId="3466"/>
    <cellStyle name="Total 2 2 23" xfId="3260"/>
    <cellStyle name="Total 2 2 23 2" xfId="3467"/>
    <cellStyle name="Total 2 2 24" xfId="3261"/>
    <cellStyle name="Total 2 2 24 2" xfId="3468"/>
    <cellStyle name="Total 2 2 25" xfId="3262"/>
    <cellStyle name="Total 2 2 25 2" xfId="3469"/>
    <cellStyle name="Total 2 2 26" xfId="3263"/>
    <cellStyle name="Total 2 2 26 2" xfId="3470"/>
    <cellStyle name="Total 2 2 27" xfId="3264"/>
    <cellStyle name="Total 2 2 27 2" xfId="3471"/>
    <cellStyle name="Total 2 2 28" xfId="3265"/>
    <cellStyle name="Total 2 2 28 2" xfId="3472"/>
    <cellStyle name="Total 2 2 29" xfId="3266"/>
    <cellStyle name="Total 2 2 29 2" xfId="3473"/>
    <cellStyle name="Total 2 2 3" xfId="3267"/>
    <cellStyle name="Total 2 2 3 2" xfId="3474"/>
    <cellStyle name="Total 2 2 30" xfId="3268"/>
    <cellStyle name="Total 2 2 30 2" xfId="3475"/>
    <cellStyle name="Total 2 2 31" xfId="3269"/>
    <cellStyle name="Total 2 2 31 2" xfId="3476"/>
    <cellStyle name="Total 2 2 32" xfId="3270"/>
    <cellStyle name="Total 2 2 32 2" xfId="3477"/>
    <cellStyle name="Total 2 2 33" xfId="3271"/>
    <cellStyle name="Total 2 2 33 2" xfId="3478"/>
    <cellStyle name="Total 2 2 34" xfId="3272"/>
    <cellStyle name="Total 2 2 34 2" xfId="3479"/>
    <cellStyle name="Total 2 2 35" xfId="3273"/>
    <cellStyle name="Total 2 2 35 2" xfId="3480"/>
    <cellStyle name="Total 2 2 36" xfId="3274"/>
    <cellStyle name="Total 2 2 36 2" xfId="3481"/>
    <cellStyle name="Total 2 2 37" xfId="3275"/>
    <cellStyle name="Total 2 2 37 2" xfId="3482"/>
    <cellStyle name="Total 2 2 38" xfId="3276"/>
    <cellStyle name="Total 2 2 38 2" xfId="3483"/>
    <cellStyle name="Total 2 2 39" xfId="3277"/>
    <cellStyle name="Total 2 2 39 2" xfId="3484"/>
    <cellStyle name="Total 2 2 4" xfId="3278"/>
    <cellStyle name="Total 2 2 4 2" xfId="3485"/>
    <cellStyle name="Total 2 2 40" xfId="3279"/>
    <cellStyle name="Total 2 2 40 2" xfId="3486"/>
    <cellStyle name="Total 2 2 41" xfId="3280"/>
    <cellStyle name="Total 2 2 41 2" xfId="3487"/>
    <cellStyle name="Total 2 2 42" xfId="3281"/>
    <cellStyle name="Total 2 2 43" xfId="3452"/>
    <cellStyle name="Total 2 2 5" xfId="3282"/>
    <cellStyle name="Total 2 2 5 2" xfId="3488"/>
    <cellStyle name="Total 2 2 6" xfId="3283"/>
    <cellStyle name="Total 2 2 6 2" xfId="3489"/>
    <cellStyle name="Total 2 2 7" xfId="3284"/>
    <cellStyle name="Total 2 2 7 2" xfId="3490"/>
    <cellStyle name="Total 2 2 8" xfId="3285"/>
    <cellStyle name="Total 2 2 8 2" xfId="3491"/>
    <cellStyle name="Total 2 2 9" xfId="3286"/>
    <cellStyle name="Total 2 2 9 2" xfId="3492"/>
    <cellStyle name="Total 2 20" xfId="3287"/>
    <cellStyle name="Total 2 21" xfId="3288"/>
    <cellStyle name="Total 2 22" xfId="3289"/>
    <cellStyle name="Total 2 23" xfId="3290"/>
    <cellStyle name="Total 2 24" xfId="3291"/>
    <cellStyle name="Total 2 25" xfId="3292"/>
    <cellStyle name="Total 2 26" xfId="3293"/>
    <cellStyle name="Total 2 27" xfId="3294"/>
    <cellStyle name="Total 2 28" xfId="3295"/>
    <cellStyle name="Total 2 28 2" xfId="3493"/>
    <cellStyle name="Total 2 29" xfId="3296"/>
    <cellStyle name="Total 2 29 2" xfId="3494"/>
    <cellStyle name="Total 2 3" xfId="3297"/>
    <cellStyle name="Total 2 3 2" xfId="3298"/>
    <cellStyle name="Total 2 3 2 2" xfId="3495"/>
    <cellStyle name="Total 2 3 3" xfId="3299"/>
    <cellStyle name="Total 2 3 3 2" xfId="3496"/>
    <cellStyle name="Total 2 3 4" xfId="3300"/>
    <cellStyle name="Total 2 30" xfId="3301"/>
    <cellStyle name="Total 2 30 2" xfId="3497"/>
    <cellStyle name="Total 2 31" xfId="3302"/>
    <cellStyle name="Total 2 31 2" xfId="3498"/>
    <cellStyle name="Total 2 32" xfId="3303"/>
    <cellStyle name="Total 2 32 2" xfId="3499"/>
    <cellStyle name="Total 2 33" xfId="3304"/>
    <cellStyle name="Total 2 33 2" xfId="3500"/>
    <cellStyle name="Total 2 34" xfId="3305"/>
    <cellStyle name="Total 2 34 2" xfId="3501"/>
    <cellStyle name="Total 2 35" xfId="3306"/>
    <cellStyle name="Total 2 35 2" xfId="3502"/>
    <cellStyle name="Total 2 36" xfId="3307"/>
    <cellStyle name="Total 2 36 2" xfId="3503"/>
    <cellStyle name="Total 2 37" xfId="3308"/>
    <cellStyle name="Total 2 37 2" xfId="3504"/>
    <cellStyle name="Total 2 38" xfId="3309"/>
    <cellStyle name="Total 2 38 2" xfId="3505"/>
    <cellStyle name="Total 2 39" xfId="3310"/>
    <cellStyle name="Total 2 39 2" xfId="3506"/>
    <cellStyle name="Total 2 4" xfId="3311"/>
    <cellStyle name="Total 2 4 2" xfId="3312"/>
    <cellStyle name="Total 2 4 2 2" xfId="3507"/>
    <cellStyle name="Total 2 4 3" xfId="3313"/>
    <cellStyle name="Total 2 4 3 2" xfId="3508"/>
    <cellStyle name="Total 2 40" xfId="3314"/>
    <cellStyle name="Total 2 40 2" xfId="3509"/>
    <cellStyle name="Total 2 41" xfId="3315"/>
    <cellStyle name="Total 2 41 2" xfId="3510"/>
    <cellStyle name="Total 2 42" xfId="3316"/>
    <cellStyle name="Total 2 42 2" xfId="3511"/>
    <cellStyle name="Total 2 43" xfId="3317"/>
    <cellStyle name="Total 2 43 2" xfId="3512"/>
    <cellStyle name="Total 2 44" xfId="3318"/>
    <cellStyle name="Total 2 44 2" xfId="3513"/>
    <cellStyle name="Total 2 45" xfId="3319"/>
    <cellStyle name="Total 2 46" xfId="3320"/>
    <cellStyle name="Total 2 47" xfId="3321"/>
    <cellStyle name="Total 2 47 2" xfId="3514"/>
    <cellStyle name="Total 2 48" xfId="3451"/>
    <cellStyle name="Total 2 5" xfId="3322"/>
    <cellStyle name="Total 2 5 2" xfId="3323"/>
    <cellStyle name="Total 2 5 2 2" xfId="3515"/>
    <cellStyle name="Total 2 5 3" xfId="3324"/>
    <cellStyle name="Total 2 5 3 2" xfId="3516"/>
    <cellStyle name="Total 2 6" xfId="3325"/>
    <cellStyle name="Total 2 6 2" xfId="3326"/>
    <cellStyle name="Total 2 6 2 2" xfId="3517"/>
    <cellStyle name="Total 2 6 3" xfId="3327"/>
    <cellStyle name="Total 2 6 3 2" xfId="3518"/>
    <cellStyle name="Total 2 7" xfId="3328"/>
    <cellStyle name="Total 2 7 2" xfId="3329"/>
    <cellStyle name="Total 2 7 2 2" xfId="3519"/>
    <cellStyle name="Total 2 7 3" xfId="3330"/>
    <cellStyle name="Total 2 7 3 2" xfId="3520"/>
    <cellStyle name="Total 2 8" xfId="3331"/>
    <cellStyle name="Total 2 9" xfId="3332"/>
    <cellStyle name="Total 3" xfId="3333"/>
    <cellStyle name="Total 3 2" xfId="3334"/>
    <cellStyle name="Total 3 2 2" xfId="3522"/>
    <cellStyle name="Total 3 3" xfId="3335"/>
    <cellStyle name="Total 3 3 2" xfId="3523"/>
    <cellStyle name="Total 3 4" xfId="3521"/>
    <cellStyle name="Total 4" xfId="3336"/>
    <cellStyle name="Total 4 2" xfId="3337"/>
    <cellStyle name="Total 4 2 2" xfId="3338"/>
    <cellStyle name="Total 4 2 2 2" xfId="3526"/>
    <cellStyle name="Total 4 2 3" xfId="3525"/>
    <cellStyle name="Total 4 3" xfId="3339"/>
    <cellStyle name="Total 4 3 2" xfId="3340"/>
    <cellStyle name="Total 4 3 2 2" xfId="3528"/>
    <cellStyle name="Total 4 3 3" xfId="3527"/>
    <cellStyle name="Total 4 4" xfId="3524"/>
    <cellStyle name="Total 5" xfId="3341"/>
    <cellStyle name="Total 5 2" xfId="3342"/>
    <cellStyle name="Total 5 3" xfId="3343"/>
    <cellStyle name="Total 5 4" xfId="3344"/>
    <cellStyle name="Total 5 5" xfId="3345"/>
    <cellStyle name="Total 5 6" xfId="3346"/>
    <cellStyle name="Total 5 7" xfId="3347"/>
    <cellStyle name="Total 6" xfId="3348"/>
    <cellStyle name="Total 6 2" xfId="3349"/>
    <cellStyle name="Total 6 3" xfId="3350"/>
    <cellStyle name="Total 6 4" xfId="3351"/>
    <cellStyle name="Total 7" xfId="3352"/>
    <cellStyle name="Total 7 2" xfId="3353"/>
    <cellStyle name="Total 8" xfId="3354"/>
    <cellStyle name="Total 9" xfId="3355"/>
    <cellStyle name="Underline" xfId="3356"/>
    <cellStyle name="Updates" xfId="3357"/>
    <cellStyle name="v" xfId="3358"/>
    <cellStyle name="v_AETV (TG Model) JULY TARGET" xfId="3359"/>
    <cellStyle name="v_Construction-Monthly" xfId="3360"/>
    <cellStyle name="Vpershare" xfId="3361"/>
    <cellStyle name="Vstandard" xfId="3362"/>
    <cellStyle name="Warning" xfId="3363"/>
    <cellStyle name="Warning Text 2" xfId="3364"/>
    <cellStyle name="Warning Text 2 10" xfId="3365"/>
    <cellStyle name="Warning Text 2 2" xfId="3366"/>
    <cellStyle name="Warning Text 2 3" xfId="3367"/>
    <cellStyle name="Warning Text 2 4" xfId="3368"/>
    <cellStyle name="Warning Text 2 5" xfId="3369"/>
    <cellStyle name="Warning Text 2 6" xfId="3370"/>
    <cellStyle name="Warning Text 2 7" xfId="3371"/>
    <cellStyle name="Warning Text 2 8" xfId="3372"/>
    <cellStyle name="Warning Text 2 9" xfId="3373"/>
    <cellStyle name="Warning Text 3" xfId="3374"/>
    <cellStyle name="Warning Text 3 2" xfId="3375"/>
    <cellStyle name="Warning Text 4" xfId="3376"/>
    <cellStyle name="Warning Text 5" xfId="3377"/>
    <cellStyle name="Warning Text 6" xfId="3378"/>
    <cellStyle name="Warning Text 7" xfId="3379"/>
    <cellStyle name="x" xfId="3380"/>
    <cellStyle name="year" xfId="3381"/>
    <cellStyle name="year 2" xfId="3382"/>
    <cellStyle name="year_29(d) - Gas extensions -tariffs" xfId="3383"/>
    <cellStyle name="Yes/No" xfId="3384"/>
  </cellStyles>
  <dxfs count="6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2.xml" Id="Rafcfac5aed734e8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4"/>
  <sheetViews>
    <sheetView tabSelected="1" zoomScale="90" zoomScaleNormal="90" workbookViewId="0">
      <selection activeCell="N5" sqref="N5"/>
    </sheetView>
  </sheetViews>
  <sheetFormatPr defaultColWidth="9.28515625" defaultRowHeight="14.65" customHeight="1"/>
  <cols>
    <col min="1" max="1" width="5.42578125" customWidth="1"/>
    <col min="2" max="2" width="93.5703125" customWidth="1"/>
    <col min="3" max="23" width="12.28515625" customWidth="1"/>
    <col min="24" max="29" width="9.28515625" customWidth="1"/>
  </cols>
  <sheetData>
    <row r="1" spans="2:23" ht="31.5" customHeight="1">
      <c r="B1" s="186" t="s">
        <v>58</v>
      </c>
    </row>
    <row r="2" spans="2:23" ht="15.75">
      <c r="B2" s="187"/>
    </row>
    <row r="3" spans="2:23" ht="15.75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6.5" thickBot="1">
      <c r="B4" s="3" t="s">
        <v>0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  <c r="P4" s="2"/>
      <c r="Q4" s="2"/>
      <c r="R4" s="2"/>
      <c r="S4" s="2"/>
      <c r="T4" s="2"/>
      <c r="U4" s="2"/>
      <c r="V4" s="2"/>
      <c r="W4" s="2"/>
    </row>
    <row r="5" spans="2:23" ht="15.75">
      <c r="B5" s="6"/>
      <c r="C5" s="222" t="s">
        <v>1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115" t="s">
        <v>54</v>
      </c>
      <c r="O5" s="2"/>
      <c r="P5" s="2"/>
      <c r="Q5" s="2"/>
      <c r="R5" s="2"/>
      <c r="S5" s="2"/>
      <c r="T5" s="2"/>
      <c r="U5" s="2"/>
      <c r="V5" s="2"/>
      <c r="W5" s="2"/>
    </row>
    <row r="6" spans="2:23" ht="16.5" thickBot="1">
      <c r="B6" s="6"/>
      <c r="C6" s="7" t="s">
        <v>28</v>
      </c>
      <c r="D6" s="8" t="s">
        <v>29</v>
      </c>
      <c r="E6" s="9" t="s">
        <v>30</v>
      </c>
      <c r="F6" s="9" t="s">
        <v>31</v>
      </c>
      <c r="G6" s="9" t="s">
        <v>6</v>
      </c>
      <c r="H6" s="9" t="s">
        <v>32</v>
      </c>
      <c r="I6" s="9" t="s">
        <v>33</v>
      </c>
      <c r="J6" s="9" t="s">
        <v>34</v>
      </c>
      <c r="K6" s="9" t="s">
        <v>24</v>
      </c>
      <c r="L6" s="9" t="s">
        <v>35</v>
      </c>
      <c r="M6" s="9" t="s">
        <v>36</v>
      </c>
      <c r="N6" s="10" t="s">
        <v>37</v>
      </c>
      <c r="O6" s="2"/>
      <c r="P6" s="2"/>
      <c r="Q6" s="2"/>
      <c r="R6" s="2"/>
      <c r="S6" s="2"/>
      <c r="T6" s="2"/>
      <c r="U6" s="2"/>
      <c r="V6" s="2"/>
      <c r="W6" s="2"/>
    </row>
    <row r="7" spans="2:23" ht="15">
      <c r="B7" s="11" t="s">
        <v>2</v>
      </c>
      <c r="C7" s="12"/>
      <c r="D7" s="13">
        <v>100.4</v>
      </c>
      <c r="E7" s="13">
        <v>102.8</v>
      </c>
      <c r="F7" s="13">
        <v>105.9</v>
      </c>
      <c r="G7" s="13">
        <v>107.5</v>
      </c>
      <c r="H7" s="13">
        <v>108.6</v>
      </c>
      <c r="I7" s="13">
        <v>110.7</v>
      </c>
      <c r="J7" s="13">
        <v>113</v>
      </c>
      <c r="K7" s="13">
        <v>114.8</v>
      </c>
      <c r="L7" s="13">
        <v>114.4</v>
      </c>
      <c r="M7" s="13">
        <v>118.8</v>
      </c>
      <c r="N7" s="255">
        <f>M7*(1+2.75%)</f>
        <v>122.06700000000001</v>
      </c>
      <c r="O7" s="2"/>
      <c r="P7" s="2"/>
      <c r="Q7" s="2"/>
      <c r="R7" s="2"/>
      <c r="S7" s="2"/>
      <c r="T7" s="2"/>
      <c r="U7" s="2"/>
      <c r="V7" s="2"/>
      <c r="W7" s="2"/>
    </row>
    <row r="8" spans="2:23" ht="15">
      <c r="B8" s="14" t="s">
        <v>3</v>
      </c>
      <c r="C8" s="15"/>
      <c r="D8" s="16"/>
      <c r="E8" s="17">
        <f>+E7/D7-1</f>
        <v>2.3904382470119501E-2</v>
      </c>
      <c r="F8" s="17">
        <f t="shared" ref="F8:N8" si="0">+F7/E7-1</f>
        <v>3.0155642023346418E-2</v>
      </c>
      <c r="G8" s="17">
        <f t="shared" si="0"/>
        <v>1.5108593012275628E-2</v>
      </c>
      <c r="H8" s="17">
        <f t="shared" si="0"/>
        <v>1.0232558139534831E-2</v>
      </c>
      <c r="I8" s="17">
        <f t="shared" si="0"/>
        <v>1.9337016574585641E-2</v>
      </c>
      <c r="J8" s="17">
        <f t="shared" si="0"/>
        <v>2.0776874435411097E-2</v>
      </c>
      <c r="K8" s="17">
        <f t="shared" si="0"/>
        <v>1.5929203539823078E-2</v>
      </c>
      <c r="L8" s="17">
        <f>+L7/K7-1</f>
        <v>-3.4843205574912606E-3</v>
      </c>
      <c r="M8" s="17">
        <f t="shared" si="0"/>
        <v>3.8461538461538325E-2</v>
      </c>
      <c r="N8" s="219">
        <f t="shared" si="0"/>
        <v>2.750000000000008E-2</v>
      </c>
      <c r="O8" s="2"/>
      <c r="P8" s="2"/>
      <c r="Q8" s="2"/>
      <c r="R8" s="2"/>
      <c r="S8" s="2"/>
      <c r="T8" s="2"/>
      <c r="U8" s="2"/>
      <c r="V8" s="2"/>
      <c r="W8" s="2"/>
    </row>
    <row r="9" spans="2:23" ht="15.75" thickBot="1">
      <c r="B9" s="18" t="s">
        <v>48</v>
      </c>
      <c r="C9" s="19"/>
      <c r="D9" s="20">
        <f>E9/(1+E8)</f>
        <v>0.82249911933610231</v>
      </c>
      <c r="E9" s="21">
        <f t="shared" ref="E9:M9" si="1">F9/(1+F8)</f>
        <v>0.84216045286604901</v>
      </c>
      <c r="F9" s="21">
        <f>G9/(1+G8)</f>
        <v>0.86755634200889686</v>
      </c>
      <c r="G9" s="21">
        <f t="shared" si="1"/>
        <v>0.88066389769552789</v>
      </c>
      <c r="H9" s="21">
        <f t="shared" si="1"/>
        <v>0.88967534223008671</v>
      </c>
      <c r="I9" s="21">
        <f t="shared" si="1"/>
        <v>0.90687900906879004</v>
      </c>
      <c r="J9" s="21">
        <f t="shared" si="1"/>
        <v>0.92572112036832233</v>
      </c>
      <c r="K9" s="21">
        <f t="shared" si="1"/>
        <v>0.94046712051578241</v>
      </c>
      <c r="L9" s="21">
        <f t="shared" si="1"/>
        <v>0.93719023159412462</v>
      </c>
      <c r="M9" s="21">
        <f t="shared" si="1"/>
        <v>0.97323600973236002</v>
      </c>
      <c r="N9" s="22">
        <v>1</v>
      </c>
      <c r="O9" s="2"/>
      <c r="P9" s="2"/>
      <c r="Q9" s="2"/>
      <c r="R9" s="2"/>
      <c r="S9" s="2"/>
      <c r="T9" s="2"/>
      <c r="U9" s="2"/>
      <c r="V9" s="2"/>
      <c r="W9" s="2"/>
    </row>
    <row r="10" spans="2:23" ht="15">
      <c r="B10" s="24"/>
      <c r="C10" s="24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5"/>
      <c r="U10" s="25"/>
      <c r="V10" s="25"/>
      <c r="W10" s="25"/>
    </row>
    <row r="11" spans="2:23" ht="1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5"/>
      <c r="U11" s="25"/>
      <c r="V11" s="25"/>
      <c r="W11" s="25"/>
    </row>
    <row r="12" spans="2:23" ht="1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5"/>
      <c r="U12" s="25"/>
      <c r="V12" s="25"/>
      <c r="W12" s="25"/>
    </row>
    <row r="13" spans="2:23" ht="18.75">
      <c r="B13" s="27" t="s">
        <v>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2:23" ht="15.75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23" ht="15.75" thickBot="1">
      <c r="B15" s="29" t="s">
        <v>5</v>
      </c>
      <c r="C15" s="30" t="s">
        <v>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23" ht="15.75" thickBot="1">
      <c r="B16" s="29" t="s">
        <v>50</v>
      </c>
      <c r="C16" s="31">
        <v>-13.622644882668705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 ht="16.5" thickBot="1">
      <c r="B17" s="32" t="s">
        <v>7</v>
      </c>
      <c r="C17" s="33"/>
      <c r="D17" s="34"/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6"/>
      <c r="R17" s="2"/>
      <c r="S17" s="2"/>
      <c r="T17" s="2"/>
      <c r="U17" s="2"/>
      <c r="V17" s="2"/>
      <c r="W17" s="2"/>
    </row>
    <row r="18" spans="2:23" ht="15">
      <c r="B18" s="2"/>
      <c r="C18" s="235" t="s">
        <v>46</v>
      </c>
      <c r="D18" s="236"/>
      <c r="E18" s="237" t="s">
        <v>47</v>
      </c>
      <c r="F18" s="237"/>
      <c r="G18" s="237"/>
      <c r="H18" s="237"/>
      <c r="I18" s="238"/>
      <c r="J18" s="26"/>
      <c r="K18" s="227" t="s">
        <v>43</v>
      </c>
      <c r="L18" s="228"/>
      <c r="M18" s="228"/>
      <c r="N18" s="228"/>
      <c r="O18" s="228"/>
      <c r="P18" s="228"/>
      <c r="Q18" s="229"/>
      <c r="R18" s="2"/>
      <c r="S18" s="2"/>
      <c r="T18" s="2"/>
      <c r="U18" s="2"/>
      <c r="V18" s="2"/>
      <c r="W18" s="1"/>
    </row>
    <row r="19" spans="2:23" ht="15">
      <c r="B19" s="2"/>
      <c r="C19" s="230" t="s">
        <v>8</v>
      </c>
      <c r="D19" s="231"/>
      <c r="E19" s="232" t="s">
        <v>9</v>
      </c>
      <c r="F19" s="233"/>
      <c r="G19" s="233"/>
      <c r="H19" s="233"/>
      <c r="I19" s="234"/>
      <c r="J19" s="26"/>
      <c r="K19" s="230" t="s">
        <v>8</v>
      </c>
      <c r="L19" s="231"/>
      <c r="M19" s="232" t="s">
        <v>9</v>
      </c>
      <c r="N19" s="233"/>
      <c r="O19" s="233"/>
      <c r="P19" s="233"/>
      <c r="Q19" s="234"/>
      <c r="R19" s="2"/>
      <c r="S19" s="2"/>
      <c r="T19" s="2"/>
      <c r="U19" s="2"/>
      <c r="V19" s="2"/>
      <c r="W19" s="1"/>
    </row>
    <row r="20" spans="2:23" ht="15.75" thickBot="1">
      <c r="B20" s="2"/>
      <c r="C20" s="110" t="str">
        <f>$C$15</f>
        <v>2014-15</v>
      </c>
      <c r="D20" s="37" t="s">
        <v>33</v>
      </c>
      <c r="E20" s="38" t="s">
        <v>34</v>
      </c>
      <c r="F20" s="39" t="s">
        <v>24</v>
      </c>
      <c r="G20" s="39" t="s">
        <v>35</v>
      </c>
      <c r="H20" s="39" t="s">
        <v>36</v>
      </c>
      <c r="I20" s="40" t="s">
        <v>37</v>
      </c>
      <c r="J20" s="26"/>
      <c r="K20" s="110" t="str">
        <f>$C$15</f>
        <v>2014-15</v>
      </c>
      <c r="L20" s="37" t="s">
        <v>33</v>
      </c>
      <c r="M20" s="38" t="s">
        <v>34</v>
      </c>
      <c r="N20" s="39" t="s">
        <v>24</v>
      </c>
      <c r="O20" s="39" t="s">
        <v>35</v>
      </c>
      <c r="P20" s="39" t="s">
        <v>36</v>
      </c>
      <c r="Q20" s="40" t="s">
        <v>37</v>
      </c>
      <c r="R20" s="2"/>
      <c r="S20" s="2"/>
      <c r="T20" s="2"/>
      <c r="U20" s="2"/>
      <c r="V20" s="2"/>
      <c r="W20" s="2"/>
    </row>
    <row r="21" spans="2:23" ht="15">
      <c r="B21" s="41" t="s">
        <v>10</v>
      </c>
      <c r="C21" s="203">
        <v>188.64360867118145</v>
      </c>
      <c r="D21" s="204">
        <v>201.38046657129723</v>
      </c>
      <c r="E21" s="203">
        <v>196.89449932492712</v>
      </c>
      <c r="F21" s="205">
        <v>196.03672139940139</v>
      </c>
      <c r="G21" s="205">
        <v>195.11353824357761</v>
      </c>
      <c r="H21" s="205">
        <v>194.39700578522789</v>
      </c>
      <c r="I21" s="206">
        <v>194.27251432500876</v>
      </c>
      <c r="J21" s="26"/>
      <c r="K21" s="188">
        <f>+C21/$D$9</f>
        <v>229.35417708829786</v>
      </c>
      <c r="L21" s="189">
        <f t="shared" ref="L21:L28" si="2">+D21/$D$9</f>
        <v>244.83973518883008</v>
      </c>
      <c r="M21" s="190">
        <f>+E21/$I$9</f>
        <v>217.11220279219404</v>
      </c>
      <c r="N21" s="191">
        <f>+F21/$I$9</f>
        <v>216.16634571870577</v>
      </c>
      <c r="O21" s="191">
        <f>+G21/$I$9</f>
        <v>215.14836741444253</v>
      </c>
      <c r="P21" s="191">
        <f>+H21/$I$9</f>
        <v>214.3582593061013</v>
      </c>
      <c r="Q21" s="192">
        <f>+I21/$I$9</f>
        <v>214.22098469838161</v>
      </c>
      <c r="R21" s="2"/>
      <c r="S21" s="42"/>
      <c r="T21" s="42"/>
      <c r="U21" s="42"/>
      <c r="V21" s="42"/>
      <c r="W21" s="42"/>
    </row>
    <row r="22" spans="2:23" ht="15">
      <c r="B22" s="44" t="s">
        <v>11</v>
      </c>
      <c r="C22" s="207"/>
      <c r="D22" s="208"/>
      <c r="E22" s="207"/>
      <c r="F22" s="209"/>
      <c r="G22" s="209"/>
      <c r="H22" s="209"/>
      <c r="I22" s="210"/>
      <c r="J22" s="23"/>
      <c r="K22" s="148"/>
      <c r="L22" s="149"/>
      <c r="M22" s="150"/>
      <c r="N22" s="151"/>
      <c r="O22" s="151"/>
      <c r="P22" s="151"/>
      <c r="Q22" s="193"/>
      <c r="R22" s="2"/>
      <c r="S22" s="2"/>
      <c r="T22" s="2"/>
      <c r="U22" s="2"/>
      <c r="V22" s="2"/>
      <c r="W22" s="2"/>
    </row>
    <row r="23" spans="2:23" ht="15">
      <c r="B23" s="45" t="s">
        <v>12</v>
      </c>
      <c r="C23" s="211">
        <v>-3.9481965505480199</v>
      </c>
      <c r="D23" s="212">
        <v>-4.1260225413350602</v>
      </c>
      <c r="E23" s="211">
        <v>-3.6001069590761201</v>
      </c>
      <c r="F23" s="213">
        <v>-3.5685976033943998</v>
      </c>
      <c r="G23" s="213">
        <v>-3.5292962065766003</v>
      </c>
      <c r="H23" s="213">
        <v>-3.4822005545318899</v>
      </c>
      <c r="I23" s="214">
        <v>-3.4324239586567598</v>
      </c>
      <c r="J23" s="23"/>
      <c r="K23" s="194">
        <f t="shared" ref="K23:K28" si="3">+C23/$D$9</f>
        <v>-4.8002441069297328</v>
      </c>
      <c r="L23" s="195">
        <f t="shared" si="2"/>
        <v>-5.0164461509277567</v>
      </c>
      <c r="M23" s="196">
        <f>E23/$I$9</f>
        <v>-3.9697764785324732</v>
      </c>
      <c r="N23" s="196">
        <f t="shared" ref="N23:Q28" si="4">F23/$I$9</f>
        <v>-3.9350316499868492</v>
      </c>
      <c r="O23" s="196">
        <f t="shared" si="4"/>
        <v>-3.8916946707153195</v>
      </c>
      <c r="P23" s="196">
        <f t="shared" si="4"/>
        <v>-3.8397630992777256</v>
      </c>
      <c r="Q23" s="197">
        <f t="shared" si="4"/>
        <v>-3.7848752968505393</v>
      </c>
      <c r="R23" s="2"/>
      <c r="S23" s="43"/>
      <c r="T23" s="43"/>
      <c r="U23" s="43"/>
      <c r="V23" s="43"/>
      <c r="W23" s="43"/>
    </row>
    <row r="24" spans="2:23" ht="15">
      <c r="B24" s="45" t="s">
        <v>13</v>
      </c>
      <c r="C24" s="211">
        <v>0</v>
      </c>
      <c r="D24" s="212">
        <v>0</v>
      </c>
      <c r="E24" s="211">
        <v>0</v>
      </c>
      <c r="F24" s="213">
        <v>0</v>
      </c>
      <c r="G24" s="213">
        <v>0</v>
      </c>
      <c r="H24" s="213">
        <v>0</v>
      </c>
      <c r="I24" s="214">
        <v>0</v>
      </c>
      <c r="J24" s="23"/>
      <c r="K24" s="194">
        <f t="shared" si="3"/>
        <v>0</v>
      </c>
      <c r="L24" s="195">
        <f t="shared" si="2"/>
        <v>0</v>
      </c>
      <c r="M24" s="196">
        <f t="shared" ref="M24:M28" si="5">E24/$I$9</f>
        <v>0</v>
      </c>
      <c r="N24" s="196">
        <f t="shared" si="4"/>
        <v>0</v>
      </c>
      <c r="O24" s="196">
        <f t="shared" si="4"/>
        <v>0</v>
      </c>
      <c r="P24" s="196">
        <f t="shared" si="4"/>
        <v>0</v>
      </c>
      <c r="Q24" s="197">
        <f t="shared" si="4"/>
        <v>0</v>
      </c>
      <c r="R24" s="2"/>
      <c r="S24" s="2"/>
      <c r="T24" s="2"/>
      <c r="U24" s="2"/>
      <c r="V24" s="2"/>
      <c r="W24" s="1"/>
    </row>
    <row r="25" spans="2:23" ht="15">
      <c r="B25" s="45" t="s">
        <v>14</v>
      </c>
      <c r="C25" s="211"/>
      <c r="D25" s="212"/>
      <c r="E25" s="211"/>
      <c r="F25" s="213"/>
      <c r="G25" s="213"/>
      <c r="H25" s="213"/>
      <c r="I25" s="214"/>
      <c r="J25" s="23"/>
      <c r="K25" s="194">
        <f t="shared" si="3"/>
        <v>0</v>
      </c>
      <c r="L25" s="195">
        <f t="shared" si="2"/>
        <v>0</v>
      </c>
      <c r="M25" s="196">
        <f t="shared" si="5"/>
        <v>0</v>
      </c>
      <c r="N25" s="196">
        <f t="shared" si="4"/>
        <v>0</v>
      </c>
      <c r="O25" s="196">
        <f t="shared" si="4"/>
        <v>0</v>
      </c>
      <c r="P25" s="196">
        <f t="shared" si="4"/>
        <v>0</v>
      </c>
      <c r="Q25" s="197">
        <f t="shared" si="4"/>
        <v>0</v>
      </c>
      <c r="R25" s="2"/>
      <c r="S25" s="2"/>
      <c r="T25" s="2"/>
      <c r="U25" s="2"/>
      <c r="V25" s="2"/>
      <c r="W25" s="1"/>
    </row>
    <row r="26" spans="2:23" ht="15">
      <c r="B26" s="46" t="s">
        <v>15</v>
      </c>
      <c r="C26" s="211"/>
      <c r="D26" s="212"/>
      <c r="E26" s="211"/>
      <c r="F26" s="213"/>
      <c r="G26" s="213"/>
      <c r="H26" s="213"/>
      <c r="I26" s="214"/>
      <c r="J26" s="47"/>
      <c r="K26" s="194">
        <f t="shared" si="3"/>
        <v>0</v>
      </c>
      <c r="L26" s="195">
        <f t="shared" si="2"/>
        <v>0</v>
      </c>
      <c r="M26" s="196">
        <f t="shared" si="5"/>
        <v>0</v>
      </c>
      <c r="N26" s="196">
        <f t="shared" si="4"/>
        <v>0</v>
      </c>
      <c r="O26" s="196">
        <f t="shared" si="4"/>
        <v>0</v>
      </c>
      <c r="P26" s="196">
        <f t="shared" si="4"/>
        <v>0</v>
      </c>
      <c r="Q26" s="197">
        <f t="shared" si="4"/>
        <v>0</v>
      </c>
      <c r="R26" s="2"/>
      <c r="S26" s="2"/>
      <c r="T26" s="2"/>
      <c r="U26" s="2"/>
      <c r="V26" s="2"/>
      <c r="W26" s="48"/>
    </row>
    <row r="27" spans="2:23" ht="15">
      <c r="B27" s="49" t="s">
        <v>16</v>
      </c>
      <c r="C27" s="211"/>
      <c r="D27" s="212"/>
      <c r="E27" s="211"/>
      <c r="F27" s="213"/>
      <c r="G27" s="213"/>
      <c r="H27" s="213"/>
      <c r="I27" s="214"/>
      <c r="J27" s="47"/>
      <c r="K27" s="194">
        <f t="shared" si="3"/>
        <v>0</v>
      </c>
      <c r="L27" s="195">
        <f t="shared" si="2"/>
        <v>0</v>
      </c>
      <c r="M27" s="196">
        <f t="shared" si="5"/>
        <v>0</v>
      </c>
      <c r="N27" s="196">
        <f t="shared" si="4"/>
        <v>0</v>
      </c>
      <c r="O27" s="196">
        <f t="shared" si="4"/>
        <v>0</v>
      </c>
      <c r="P27" s="196">
        <f t="shared" si="4"/>
        <v>0</v>
      </c>
      <c r="Q27" s="197">
        <f t="shared" si="4"/>
        <v>0</v>
      </c>
      <c r="R27" s="2"/>
      <c r="S27" s="2"/>
      <c r="T27" s="2"/>
      <c r="U27" s="2"/>
      <c r="V27" s="2"/>
      <c r="W27" s="1"/>
    </row>
    <row r="28" spans="2:23" ht="15.75" thickBot="1">
      <c r="B28" s="50" t="s">
        <v>17</v>
      </c>
      <c r="C28" s="215"/>
      <c r="D28" s="216"/>
      <c r="E28" s="215"/>
      <c r="F28" s="217"/>
      <c r="G28" s="217"/>
      <c r="H28" s="217"/>
      <c r="I28" s="218"/>
      <c r="J28" s="23"/>
      <c r="K28" s="198">
        <f t="shared" si="3"/>
        <v>0</v>
      </c>
      <c r="L28" s="199">
        <f t="shared" si="2"/>
        <v>0</v>
      </c>
      <c r="M28" s="200">
        <f t="shared" si="5"/>
        <v>0</v>
      </c>
      <c r="N28" s="200">
        <f t="shared" si="4"/>
        <v>0</v>
      </c>
      <c r="O28" s="200">
        <f t="shared" si="4"/>
        <v>0</v>
      </c>
      <c r="P28" s="200">
        <f t="shared" si="4"/>
        <v>0</v>
      </c>
      <c r="Q28" s="201">
        <f t="shared" si="4"/>
        <v>0</v>
      </c>
      <c r="R28" s="2"/>
      <c r="S28" s="2"/>
      <c r="T28" s="2"/>
      <c r="U28" s="2"/>
      <c r="V28" s="2"/>
      <c r="W28" s="1"/>
    </row>
    <row r="29" spans="2:23" ht="15.75" thickBot="1">
      <c r="B29" s="51" t="s">
        <v>18</v>
      </c>
      <c r="C29" s="162">
        <f t="shared" ref="C29:D29" si="6">SUM(C21:C28)</f>
        <v>184.69541212063342</v>
      </c>
      <c r="D29" s="162">
        <f t="shared" si="6"/>
        <v>197.25444402996217</v>
      </c>
      <c r="E29" s="162">
        <f>SUM(E21:E28)</f>
        <v>193.294392365851</v>
      </c>
      <c r="F29" s="162">
        <f>SUM(F21:F28)</f>
        <v>192.46812379600698</v>
      </c>
      <c r="G29" s="162">
        <f>SUM(G21:G28)</f>
        <v>191.58424203700102</v>
      </c>
      <c r="H29" s="162">
        <f>SUM(H21:H28)</f>
        <v>190.914805230696</v>
      </c>
      <c r="I29" s="163">
        <f>SUM(I21:I28)</f>
        <v>190.840090366352</v>
      </c>
      <c r="J29" s="23"/>
      <c r="K29" s="161">
        <f t="shared" ref="K29" si="7">+SUM(K21:K28)</f>
        <v>224.55393298136812</v>
      </c>
      <c r="L29" s="162">
        <f t="shared" ref="L29" si="8">+SUM(L21:L28)</f>
        <v>239.82328903790233</v>
      </c>
      <c r="M29" s="162">
        <f t="shared" ref="M29:Q29" si="9">+SUM(M21:M28)</f>
        <v>213.14242631366156</v>
      </c>
      <c r="N29" s="162">
        <f t="shared" si="9"/>
        <v>212.23131406871892</v>
      </c>
      <c r="O29" s="162">
        <f t="shared" si="9"/>
        <v>211.25667274372722</v>
      </c>
      <c r="P29" s="162">
        <f t="shared" si="9"/>
        <v>210.51849620682358</v>
      </c>
      <c r="Q29" s="163">
        <f t="shared" si="9"/>
        <v>210.43610940153107</v>
      </c>
      <c r="R29" s="2"/>
      <c r="S29" s="2"/>
      <c r="T29" s="2"/>
      <c r="U29" s="2"/>
      <c r="V29" s="2"/>
      <c r="W29" s="1"/>
    </row>
    <row r="30" spans="2:23" ht="15.75" thickBot="1">
      <c r="B30" s="52"/>
      <c r="C30" s="53"/>
      <c r="D30" s="54"/>
      <c r="E30" s="54"/>
      <c r="F30" s="54"/>
      <c r="G30" s="54"/>
      <c r="H30" s="54"/>
      <c r="I30" s="54"/>
      <c r="J30" s="55"/>
      <c r="K30" s="53"/>
      <c r="L30" s="53"/>
      <c r="M30" s="53"/>
      <c r="N30" s="53"/>
      <c r="O30" s="53"/>
      <c r="P30" s="53"/>
      <c r="Q30" s="53"/>
      <c r="R30" s="2"/>
      <c r="S30" s="2"/>
      <c r="T30" s="2"/>
      <c r="U30" s="2"/>
      <c r="V30" s="2"/>
      <c r="W30" s="1"/>
    </row>
    <row r="31" spans="2:23" ht="16.5" thickBot="1">
      <c r="B31" s="32" t="s">
        <v>19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2"/>
      <c r="S31" s="2"/>
      <c r="T31" s="2"/>
      <c r="U31" s="2"/>
      <c r="V31" s="2"/>
      <c r="W31" s="1"/>
    </row>
    <row r="32" spans="2:23" ht="15">
      <c r="B32" s="2"/>
      <c r="C32" s="224" t="s">
        <v>20</v>
      </c>
      <c r="D32" s="225"/>
      <c r="E32" s="225"/>
      <c r="F32" s="225"/>
      <c r="G32" s="225"/>
      <c r="H32" s="225"/>
      <c r="I32" s="226"/>
      <c r="J32" s="56"/>
      <c r="K32" s="227" t="s">
        <v>43</v>
      </c>
      <c r="L32" s="228"/>
      <c r="M32" s="228"/>
      <c r="N32" s="228"/>
      <c r="O32" s="228"/>
      <c r="P32" s="228"/>
      <c r="Q32" s="229"/>
      <c r="R32" s="2"/>
      <c r="S32" s="2"/>
      <c r="T32" s="2"/>
      <c r="U32" s="2"/>
      <c r="V32" s="2"/>
      <c r="W32" s="1"/>
    </row>
    <row r="33" spans="2:23" ht="15">
      <c r="B33" s="2"/>
      <c r="C33" s="230" t="s">
        <v>8</v>
      </c>
      <c r="D33" s="231"/>
      <c r="E33" s="232" t="s">
        <v>9</v>
      </c>
      <c r="F33" s="233"/>
      <c r="G33" s="233"/>
      <c r="H33" s="233"/>
      <c r="I33" s="234"/>
      <c r="J33" s="56"/>
      <c r="K33" s="230" t="s">
        <v>8</v>
      </c>
      <c r="L33" s="231"/>
      <c r="M33" s="232" t="s">
        <v>9</v>
      </c>
      <c r="N33" s="233"/>
      <c r="O33" s="233"/>
      <c r="P33" s="233"/>
      <c r="Q33" s="234"/>
      <c r="R33" s="2"/>
      <c r="S33" s="2"/>
      <c r="T33" s="2"/>
      <c r="U33" s="2"/>
      <c r="V33" s="2"/>
      <c r="W33" s="1"/>
    </row>
    <row r="34" spans="2:23" ht="15.75" thickBot="1">
      <c r="B34" s="2"/>
      <c r="C34" s="110" t="str">
        <f>$C$15</f>
        <v>2014-15</v>
      </c>
      <c r="D34" s="37" t="s">
        <v>33</v>
      </c>
      <c r="E34" s="38" t="s">
        <v>34</v>
      </c>
      <c r="F34" s="39" t="s">
        <v>24</v>
      </c>
      <c r="G34" s="39" t="s">
        <v>35</v>
      </c>
      <c r="H34" s="39" t="s">
        <v>36</v>
      </c>
      <c r="I34" s="40" t="s">
        <v>37</v>
      </c>
      <c r="J34" s="47"/>
      <c r="K34" s="110" t="str">
        <f>$C$15</f>
        <v>2014-15</v>
      </c>
      <c r="L34" s="37" t="s">
        <v>33</v>
      </c>
      <c r="M34" s="38" t="s">
        <v>34</v>
      </c>
      <c r="N34" s="39" t="s">
        <v>24</v>
      </c>
      <c r="O34" s="39" t="s">
        <v>35</v>
      </c>
      <c r="P34" s="39" t="s">
        <v>36</v>
      </c>
      <c r="Q34" s="40" t="s">
        <v>37</v>
      </c>
      <c r="R34" s="2"/>
      <c r="S34" s="2"/>
      <c r="T34" s="2"/>
      <c r="U34" s="2"/>
      <c r="V34" s="2"/>
      <c r="W34" s="1"/>
    </row>
    <row r="35" spans="2:23" ht="15">
      <c r="B35" s="41" t="s">
        <v>21</v>
      </c>
      <c r="C35" s="124">
        <v>211.2609936596599</v>
      </c>
      <c r="D35" s="125">
        <v>226.26114899999999</v>
      </c>
      <c r="E35" s="124">
        <v>187.61423428000001</v>
      </c>
      <c r="F35" s="126">
        <v>199.36694991747189</v>
      </c>
      <c r="G35" s="126">
        <v>202.10109199999999</v>
      </c>
      <c r="H35" s="126">
        <v>208.273447</v>
      </c>
      <c r="I35" s="57"/>
      <c r="J35" s="47"/>
      <c r="K35" s="143">
        <f>+C35/LOOKUP($C$15,$D$6:$N$6,$D$9:$N$9)*(1+LOOKUP($C$15,$D$6:$N$6,$D$8:$N$8))^0.5</f>
        <v>241.69372612841795</v>
      </c>
      <c r="L35" s="144">
        <f t="shared" ref="L35" si="10">+D35/I$9*(1+I$8)^0.5</f>
        <v>251.89499380552826</v>
      </c>
      <c r="M35" s="145">
        <f>+E35/J$9*(1+J$8)^0.5</f>
        <v>204.76278330124791</v>
      </c>
      <c r="N35" s="146">
        <f>+F35/K$9*(1+K$8)^0.5</f>
        <v>213.66887832037091</v>
      </c>
      <c r="O35" s="146">
        <f>+G35/L$9*(1+L$8)^0.5</f>
        <v>215.26973443352253</v>
      </c>
      <c r="P35" s="144">
        <f>+H35/M$9*(1+M$8)^0.5</f>
        <v>218.07754198549921</v>
      </c>
      <c r="Q35" s="147"/>
      <c r="R35" s="2"/>
      <c r="S35" s="2"/>
      <c r="T35" s="2"/>
      <c r="U35" s="2"/>
      <c r="V35" s="2"/>
      <c r="W35" s="1"/>
    </row>
    <row r="36" spans="2:23" ht="15">
      <c r="B36" s="44" t="s">
        <v>22</v>
      </c>
      <c r="C36" s="127"/>
      <c r="D36" s="128"/>
      <c r="E36" s="127"/>
      <c r="F36" s="129"/>
      <c r="G36" s="129"/>
      <c r="H36" s="129"/>
      <c r="I36" s="58"/>
      <c r="J36" s="23"/>
      <c r="K36" s="148"/>
      <c r="L36" s="149"/>
      <c r="M36" s="150"/>
      <c r="N36" s="151"/>
      <c r="O36" s="151"/>
      <c r="P36" s="149"/>
      <c r="Q36" s="152"/>
      <c r="R36" s="2"/>
      <c r="S36" s="2"/>
      <c r="T36" s="2"/>
      <c r="U36" s="2"/>
      <c r="V36" s="2"/>
      <c r="W36" s="1"/>
    </row>
    <row r="37" spans="2:23" ht="15">
      <c r="B37" s="59" t="str">
        <f>B23</f>
        <v>Debt raising costs</v>
      </c>
      <c r="C37" s="130">
        <v>-0.5</v>
      </c>
      <c r="D37" s="131">
        <v>-0.58299999999999996</v>
      </c>
      <c r="E37" s="132">
        <v>-0.50093576000000006</v>
      </c>
      <c r="F37" s="130">
        <v>-0.64476800000000001</v>
      </c>
      <c r="G37" s="130">
        <v>-0.54403000000000001</v>
      </c>
      <c r="H37" s="130">
        <v>-0.54403000000000001</v>
      </c>
      <c r="I37" s="58"/>
      <c r="J37" s="47"/>
      <c r="K37" s="153">
        <f t="shared" ref="K37:K43" si="11">+C37/LOOKUP($C$15,$D$6:$N$6,$D$9:$N$9)*(1+LOOKUP($C$15,$D$6:$N$6,$D$8:$N$8))^0.5</f>
        <v>-0.5720263876960292</v>
      </c>
      <c r="L37" s="154">
        <f t="shared" ref="L37:M43" si="12">D37/I$9*(1+I$8)^0.5</f>
        <v>-0.64904992323106681</v>
      </c>
      <c r="M37" s="155">
        <f>E37/J$9*(1+J$8)^0.5</f>
        <v>-0.546722911864158</v>
      </c>
      <c r="N37" s="155">
        <f t="shared" ref="N37:P43" si="13">F37/K$9*(1+K$8)^0.5</f>
        <v>-0.6910215328764252</v>
      </c>
      <c r="O37" s="155">
        <f t="shared" si="13"/>
        <v>-0.57947828220477549</v>
      </c>
      <c r="P37" s="154">
        <f t="shared" si="13"/>
        <v>-0.56963922610053663</v>
      </c>
      <c r="Q37" s="152"/>
      <c r="R37" s="2"/>
      <c r="S37" s="2"/>
      <c r="T37" s="2"/>
      <c r="U37" s="2"/>
      <c r="V37" s="2"/>
      <c r="W37" s="1"/>
    </row>
    <row r="38" spans="2:23" ht="15">
      <c r="B38" s="59" t="str">
        <f>B24</f>
        <v>Network support costs</v>
      </c>
      <c r="C38" s="130">
        <v>-2.6444455499999999</v>
      </c>
      <c r="D38" s="131">
        <v>-1.77</v>
      </c>
      <c r="E38" s="132">
        <v>0</v>
      </c>
      <c r="F38" s="130">
        <v>0</v>
      </c>
      <c r="G38" s="130">
        <v>0</v>
      </c>
      <c r="H38" s="130"/>
      <c r="I38" s="58"/>
      <c r="J38" s="23"/>
      <c r="K38" s="153">
        <f t="shared" si="11"/>
        <v>-3.0253852708506779</v>
      </c>
      <c r="L38" s="154">
        <f t="shared" si="12"/>
        <v>-1.9705289264476646</v>
      </c>
      <c r="M38" s="155">
        <f t="shared" si="12"/>
        <v>0</v>
      </c>
      <c r="N38" s="155">
        <f t="shared" si="13"/>
        <v>0</v>
      </c>
      <c r="O38" s="155">
        <f t="shared" si="13"/>
        <v>0</v>
      </c>
      <c r="P38" s="154">
        <f t="shared" si="13"/>
        <v>0</v>
      </c>
      <c r="Q38" s="152"/>
      <c r="R38" s="2"/>
      <c r="S38" s="2"/>
      <c r="T38" s="2"/>
      <c r="U38" s="2"/>
      <c r="V38" s="2"/>
      <c r="W38" s="1"/>
    </row>
    <row r="39" spans="2:23" ht="15" customHeight="1">
      <c r="B39" s="60" t="s">
        <v>51</v>
      </c>
      <c r="C39" s="133"/>
      <c r="D39" s="131"/>
      <c r="E39" s="132">
        <v>-0.149947</v>
      </c>
      <c r="F39" s="130">
        <v>-0.27056999999999998</v>
      </c>
      <c r="G39" s="130"/>
      <c r="H39" s="130"/>
      <c r="I39" s="58"/>
      <c r="J39" s="23"/>
      <c r="K39" s="153">
        <f t="shared" si="11"/>
        <v>0</v>
      </c>
      <c r="L39" s="154">
        <f t="shared" si="12"/>
        <v>0</v>
      </c>
      <c r="M39" s="155">
        <f t="shared" si="12"/>
        <v>-0.16365264173852329</v>
      </c>
      <c r="N39" s="155">
        <f t="shared" si="13"/>
        <v>-0.28997980071959889</v>
      </c>
      <c r="O39" s="155">
        <f t="shared" si="13"/>
        <v>0</v>
      </c>
      <c r="P39" s="154">
        <f t="shared" si="13"/>
        <v>0</v>
      </c>
      <c r="Q39" s="152"/>
      <c r="R39" s="2"/>
      <c r="S39" s="239" t="s">
        <v>55</v>
      </c>
      <c r="T39" s="240"/>
      <c r="U39" s="1"/>
    </row>
    <row r="40" spans="2:23" ht="15" customHeight="1">
      <c r="B40" s="60" t="s">
        <v>57</v>
      </c>
      <c r="C40" s="133">
        <v>-1.492</v>
      </c>
      <c r="D40" s="134">
        <v>-1.3839999999999999</v>
      </c>
      <c r="E40" s="135">
        <v>0.99099999999999966</v>
      </c>
      <c r="F40" s="133">
        <v>-0.83699999999999997</v>
      </c>
      <c r="G40" s="133">
        <v>-0.36099999999999999</v>
      </c>
      <c r="H40" s="133">
        <v>-1.267657</v>
      </c>
      <c r="I40" s="58"/>
      <c r="J40" s="61"/>
      <c r="K40" s="153">
        <f t="shared" si="11"/>
        <v>-1.7069267408849509</v>
      </c>
      <c r="L40" s="154">
        <f t="shared" si="12"/>
        <v>-1.5407977594370439</v>
      </c>
      <c r="M40" s="155">
        <f t="shared" si="12"/>
        <v>1.081580611568598</v>
      </c>
      <c r="N40" s="155">
        <f t="shared" si="13"/>
        <v>-0.89704362347009758</v>
      </c>
      <c r="O40" s="155">
        <f t="shared" si="13"/>
        <v>-0.38452228714578962</v>
      </c>
      <c r="P40" s="154">
        <f t="shared" si="13"/>
        <v>-1.3273296554251197</v>
      </c>
      <c r="Q40" s="156"/>
      <c r="R40" s="2"/>
      <c r="S40" s="241"/>
      <c r="T40" s="242"/>
      <c r="U40" s="1"/>
    </row>
    <row r="41" spans="2:23" ht="15" customHeight="1">
      <c r="B41" s="60" t="s">
        <v>52</v>
      </c>
      <c r="C41" s="133">
        <v>1.0728039548558621</v>
      </c>
      <c r="D41" s="134">
        <v>-0.40582143498051726</v>
      </c>
      <c r="E41" s="135">
        <v>0.60359977525501174</v>
      </c>
      <c r="F41" s="133">
        <v>-0.97421233318367928</v>
      </c>
      <c r="G41" s="133">
        <v>-2.189345531044061</v>
      </c>
      <c r="H41" s="133">
        <v>-1.4108309000000001</v>
      </c>
      <c r="I41" s="58"/>
      <c r="J41" s="61"/>
      <c r="K41" s="153">
        <f t="shared" si="11"/>
        <v>1.2273443420044254</v>
      </c>
      <c r="L41" s="154">
        <f t="shared" si="12"/>
        <v>-0.4517982353681409</v>
      </c>
      <c r="M41" s="155">
        <f t="shared" si="12"/>
        <v>0.65877075082036729</v>
      </c>
      <c r="N41" s="155">
        <f t="shared" si="13"/>
        <v>-1.0440991175487999</v>
      </c>
      <c r="O41" s="155">
        <f t="shared" si="13"/>
        <v>-2.3320004181425915</v>
      </c>
      <c r="P41" s="154">
        <f t="shared" si="13"/>
        <v>-1.4772432072399015</v>
      </c>
      <c r="Q41" s="156"/>
      <c r="R41" s="2"/>
      <c r="S41" s="241"/>
      <c r="T41" s="242"/>
      <c r="U41" s="1"/>
    </row>
    <row r="42" spans="2:23" ht="15">
      <c r="B42" s="60" t="s">
        <v>53</v>
      </c>
      <c r="C42" s="136">
        <v>0</v>
      </c>
      <c r="D42" s="137">
        <v>-4.0590659999999996</v>
      </c>
      <c r="E42" s="138">
        <v>0</v>
      </c>
      <c r="F42" s="136">
        <v>0</v>
      </c>
      <c r="G42" s="136">
        <v>0</v>
      </c>
      <c r="H42" s="136"/>
      <c r="I42" s="58"/>
      <c r="J42" s="61"/>
      <c r="K42" s="153">
        <f t="shared" ref="K42" si="14">+C42/LOOKUP($C$15,$D$6:$N$6,$D$9:$N$9)*(1+LOOKUP($C$15,$D$6:$N$6,$D$8:$N$8))^0.5</f>
        <v>0</v>
      </c>
      <c r="L42" s="154">
        <f t="shared" ref="L42" si="15">D42/I$9*(1+I$8)^0.5</f>
        <v>-4.5189304900340197</v>
      </c>
      <c r="M42" s="155">
        <f t="shared" ref="M42" si="16">E42/J$9*(1+J$8)^0.5</f>
        <v>0</v>
      </c>
      <c r="N42" s="155">
        <f t="shared" ref="N42" si="17">F42/K$9*(1+K$8)^0.5</f>
        <v>0</v>
      </c>
      <c r="O42" s="155">
        <f t="shared" ref="O42" si="18">G42/L$9*(1+L$8)^0.5</f>
        <v>0</v>
      </c>
      <c r="P42" s="154">
        <f t="shared" ref="P42" si="19">H42/M$9*(1+M$8)^0.5</f>
        <v>0</v>
      </c>
      <c r="Q42" s="156"/>
      <c r="R42" s="2"/>
      <c r="S42" s="241"/>
      <c r="T42" s="242"/>
      <c r="U42" s="1"/>
    </row>
    <row r="43" spans="2:23" ht="15.75" customHeight="1" thickBot="1">
      <c r="B43" s="50"/>
      <c r="C43" s="139"/>
      <c r="D43" s="140"/>
      <c r="E43" s="141"/>
      <c r="F43" s="139"/>
      <c r="G43" s="139"/>
      <c r="H43" s="139"/>
      <c r="I43" s="62"/>
      <c r="J43" s="61"/>
      <c r="K43" s="157">
        <f t="shared" si="11"/>
        <v>0</v>
      </c>
      <c r="L43" s="158">
        <f t="shared" si="12"/>
        <v>0</v>
      </c>
      <c r="M43" s="159">
        <f t="shared" si="12"/>
        <v>0</v>
      </c>
      <c r="N43" s="159">
        <f t="shared" si="13"/>
        <v>0</v>
      </c>
      <c r="O43" s="159">
        <f t="shared" si="13"/>
        <v>0</v>
      </c>
      <c r="P43" s="158">
        <f t="shared" si="13"/>
        <v>0</v>
      </c>
      <c r="Q43" s="160"/>
      <c r="R43" s="2"/>
      <c r="S43" s="241"/>
      <c r="T43" s="242"/>
      <c r="U43" s="1"/>
    </row>
    <row r="44" spans="2:23" ht="15.75" customHeight="1" thickBot="1">
      <c r="B44" s="63" t="s">
        <v>23</v>
      </c>
      <c r="C44" s="142">
        <f t="shared" ref="C44:D44" si="20">SUM(C35:C43)</f>
        <v>207.69735206451577</v>
      </c>
      <c r="D44" s="142">
        <f t="shared" si="20"/>
        <v>218.05926156501948</v>
      </c>
      <c r="E44" s="142">
        <f>SUM(E35:E43)</f>
        <v>188.55795129525501</v>
      </c>
      <c r="F44" s="142">
        <f>SUM(F35:F43)</f>
        <v>196.64039958428822</v>
      </c>
      <c r="G44" s="142">
        <f>SUM(G35:G43)</f>
        <v>199.00671646895594</v>
      </c>
      <c r="H44" s="142">
        <f>SUM(H35:H43)</f>
        <v>205.05092909999999</v>
      </c>
      <c r="I44" s="64"/>
      <c r="J44" s="65"/>
      <c r="K44" s="161">
        <f t="shared" ref="K44" si="21">K35+SUM(K37:K43)</f>
        <v>237.61673207099071</v>
      </c>
      <c r="L44" s="162">
        <f t="shared" ref="L44" si="22">L35+SUM(L37:L43)</f>
        <v>242.76388847101032</v>
      </c>
      <c r="M44" s="162">
        <f t="shared" ref="M44:P44" si="23">M35+SUM(M37:M43)</f>
        <v>205.79275911003418</v>
      </c>
      <c r="N44" s="162">
        <f t="shared" si="23"/>
        <v>210.74673424575599</v>
      </c>
      <c r="O44" s="162">
        <f t="shared" si="23"/>
        <v>211.97373344602937</v>
      </c>
      <c r="P44" s="162">
        <f t="shared" si="23"/>
        <v>214.70332989673366</v>
      </c>
      <c r="Q44" s="163">
        <f>Q29-(LOOKUP($R$44,M20:P20,M29:P29)-LOOKUP($R$44,M34:P34,M44:P44))+R45</f>
        <v>208.95152957856814</v>
      </c>
      <c r="R44" s="66" t="s">
        <v>24</v>
      </c>
      <c r="S44" s="243"/>
      <c r="T44" s="244"/>
      <c r="U44" s="67"/>
    </row>
    <row r="45" spans="2:23" ht="15.6" customHeight="1" thickBo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02">
        <v>0</v>
      </c>
      <c r="S45" s="68" t="s">
        <v>56</v>
      </c>
      <c r="T45" s="2"/>
      <c r="U45" s="2"/>
      <c r="V45" s="2"/>
      <c r="W45" s="2"/>
    </row>
    <row r="46" spans="2:23" ht="18.75" thickBot="1">
      <c r="B46" s="69"/>
      <c r="C46" s="111"/>
      <c r="D46" s="111"/>
      <c r="E46" s="114"/>
      <c r="F46" s="112"/>
      <c r="G46" s="112"/>
      <c r="H46" s="70"/>
      <c r="I46" s="70"/>
      <c r="J46" s="70"/>
      <c r="K46" s="71" t="s">
        <v>49</v>
      </c>
      <c r="L46" s="72"/>
      <c r="M46" s="73"/>
      <c r="N46" s="72"/>
      <c r="O46" s="72"/>
      <c r="P46" s="72"/>
      <c r="Q46" s="74"/>
      <c r="R46" s="2"/>
      <c r="S46" s="2"/>
      <c r="T46" s="2"/>
      <c r="U46" s="2"/>
      <c r="V46" s="2"/>
      <c r="W46" s="2"/>
    </row>
    <row r="47" spans="2:23" ht="15.75" thickBot="1">
      <c r="B47" s="75"/>
      <c r="C47" s="75"/>
      <c r="D47" s="76"/>
      <c r="E47" s="113"/>
      <c r="F47" s="113"/>
      <c r="G47" s="113"/>
      <c r="H47" s="78"/>
      <c r="I47" s="70"/>
      <c r="J47" s="70"/>
      <c r="K47" s="79"/>
      <c r="L47" s="80"/>
      <c r="M47" s="164">
        <f>(M29-M44)-((L29-L44)-(K29-K44))-C16</f>
        <v>10.850112429781486</v>
      </c>
      <c r="N47" s="165">
        <f>(N29-N44)-(M29-M44)</f>
        <v>-5.8650873806644483</v>
      </c>
      <c r="O47" s="165">
        <f>(O29-O44)-(N29-N44)</f>
        <v>-2.201640525265077</v>
      </c>
      <c r="P47" s="165">
        <f>(P29-P44)-(O29-O44)</f>
        <v>-3.4677729876079297</v>
      </c>
      <c r="Q47" s="166">
        <f>(Q29-Q44)-(P29-P44)</f>
        <v>5.6694135128730068</v>
      </c>
      <c r="R47" s="2"/>
      <c r="S47" s="2"/>
      <c r="T47" s="2"/>
      <c r="U47" s="2"/>
      <c r="V47" s="2"/>
      <c r="W47" s="2"/>
    </row>
    <row r="48" spans="2:23" ht="23.25" customHeight="1" thickBot="1">
      <c r="B48" s="69"/>
      <c r="C48" s="69"/>
      <c r="D48" s="76"/>
      <c r="E48" s="69"/>
      <c r="F48" s="69"/>
      <c r="G48" s="77"/>
      <c r="H48" s="70"/>
      <c r="I48" s="81"/>
      <c r="J48" s="70"/>
      <c r="K48" s="82"/>
      <c r="L48" s="82"/>
      <c r="M48" s="82"/>
      <c r="N48" s="82"/>
      <c r="O48" s="82"/>
      <c r="P48" s="82"/>
      <c r="Q48" s="82"/>
      <c r="R48" s="2"/>
      <c r="S48" s="2"/>
      <c r="T48" s="2"/>
      <c r="U48" s="2"/>
      <c r="V48" s="2"/>
      <c r="W48" s="2"/>
    </row>
    <row r="49" spans="2:23" ht="18.75" thickBot="1">
      <c r="B49" s="69"/>
      <c r="C49" s="69"/>
      <c r="D49" s="69"/>
      <c r="E49" s="69"/>
      <c r="F49" s="69"/>
      <c r="G49" s="77"/>
      <c r="H49" s="70"/>
      <c r="I49" s="81"/>
      <c r="J49" s="70"/>
      <c r="K49" s="83" t="s">
        <v>25</v>
      </c>
      <c r="L49" s="84"/>
      <c r="M49" s="72"/>
      <c r="N49" s="72"/>
      <c r="O49" s="72"/>
      <c r="P49" s="72"/>
      <c r="Q49" s="72"/>
      <c r="R49" s="72"/>
      <c r="S49" s="72"/>
      <c r="T49" s="72"/>
      <c r="U49" s="72"/>
      <c r="V49" s="85"/>
      <c r="W49" s="86"/>
    </row>
    <row r="50" spans="2:23" ht="30" customHeight="1">
      <c r="B50" s="69"/>
      <c r="C50" s="69"/>
      <c r="D50" s="87"/>
      <c r="E50" s="69"/>
      <c r="F50" s="69"/>
      <c r="G50" s="77"/>
      <c r="H50" s="70"/>
      <c r="I50" s="81"/>
      <c r="J50" s="70"/>
      <c r="K50" s="88"/>
      <c r="L50" s="89"/>
      <c r="M50" s="249" t="s">
        <v>9</v>
      </c>
      <c r="N50" s="250"/>
      <c r="O50" s="250"/>
      <c r="P50" s="250"/>
      <c r="Q50" s="250"/>
      <c r="R50" s="251" t="s">
        <v>26</v>
      </c>
      <c r="S50" s="252"/>
      <c r="T50" s="252"/>
      <c r="U50" s="252"/>
      <c r="V50" s="252"/>
      <c r="W50" s="90"/>
    </row>
    <row r="51" spans="2:23" ht="15">
      <c r="B51" s="69"/>
      <c r="C51" s="69"/>
      <c r="D51" s="69"/>
      <c r="E51" s="69"/>
      <c r="F51" s="69"/>
      <c r="G51" s="77"/>
      <c r="H51" s="70"/>
      <c r="I51" s="70"/>
      <c r="J51" s="70"/>
      <c r="K51" s="91"/>
      <c r="L51" s="92"/>
      <c r="M51" s="93" t="s">
        <v>43</v>
      </c>
      <c r="N51" s="94"/>
      <c r="O51" s="94"/>
      <c r="P51" s="94"/>
      <c r="Q51" s="94"/>
      <c r="R51" s="94"/>
      <c r="S51" s="94"/>
      <c r="T51" s="95"/>
      <c r="U51" s="96"/>
      <c r="V51" s="97"/>
      <c r="W51" s="98"/>
    </row>
    <row r="52" spans="2:23" ht="15.75" thickBot="1">
      <c r="B52" s="69"/>
      <c r="C52" s="69"/>
      <c r="D52" s="69"/>
      <c r="E52" s="69"/>
      <c r="F52" s="69"/>
      <c r="G52" s="77"/>
      <c r="H52" s="70"/>
      <c r="I52" s="70"/>
      <c r="J52" s="70"/>
      <c r="K52" s="91"/>
      <c r="L52" s="92"/>
      <c r="M52" s="99" t="s">
        <v>34</v>
      </c>
      <c r="N52" s="100" t="s">
        <v>24</v>
      </c>
      <c r="O52" s="100" t="s">
        <v>35</v>
      </c>
      <c r="P52" s="100" t="s">
        <v>36</v>
      </c>
      <c r="Q52" s="100" t="s">
        <v>37</v>
      </c>
      <c r="R52" s="101" t="s">
        <v>38</v>
      </c>
      <c r="S52" s="101" t="s">
        <v>39</v>
      </c>
      <c r="T52" s="101" t="s">
        <v>40</v>
      </c>
      <c r="U52" s="101" t="s">
        <v>41</v>
      </c>
      <c r="V52" s="101" t="s">
        <v>42</v>
      </c>
      <c r="W52" s="102" t="s">
        <v>27</v>
      </c>
    </row>
    <row r="53" spans="2:23" ht="15.75" thickBot="1">
      <c r="B53" s="69"/>
      <c r="C53" s="69"/>
      <c r="D53" s="69"/>
      <c r="E53" s="69"/>
      <c r="F53" s="69"/>
      <c r="G53" s="70"/>
      <c r="H53" s="70"/>
      <c r="I53" s="70"/>
      <c r="J53" s="70"/>
      <c r="K53" s="253" t="s">
        <v>34</v>
      </c>
      <c r="L53" s="254"/>
      <c r="M53" s="167"/>
      <c r="N53" s="168">
        <f>$M$47</f>
        <v>10.850112429781486</v>
      </c>
      <c r="O53" s="169">
        <f>$M$47</f>
        <v>10.850112429781486</v>
      </c>
      <c r="P53" s="170">
        <f>$M$47</f>
        <v>10.850112429781486</v>
      </c>
      <c r="Q53" s="169">
        <f>$M$47</f>
        <v>10.850112429781486</v>
      </c>
      <c r="R53" s="171">
        <f>$M$47</f>
        <v>10.850112429781486</v>
      </c>
      <c r="S53" s="172"/>
      <c r="T53" s="172"/>
      <c r="U53" s="172"/>
      <c r="V53" s="172"/>
      <c r="W53" s="173"/>
    </row>
    <row r="54" spans="2:23" ht="15.75" thickBot="1">
      <c r="B54" s="69"/>
      <c r="C54" s="69"/>
      <c r="D54" s="69"/>
      <c r="E54" s="69"/>
      <c r="F54" s="69"/>
      <c r="G54" s="70"/>
      <c r="H54" s="70"/>
      <c r="I54" s="70"/>
      <c r="J54" s="70"/>
      <c r="K54" s="245" t="s">
        <v>24</v>
      </c>
      <c r="L54" s="246"/>
      <c r="M54" s="167"/>
      <c r="N54" s="167"/>
      <c r="O54" s="157">
        <f>$N$47</f>
        <v>-5.8650873806644483</v>
      </c>
      <c r="P54" s="174">
        <f>$N$47</f>
        <v>-5.8650873806644483</v>
      </c>
      <c r="Q54" s="175">
        <f>$N$47</f>
        <v>-5.8650873806644483</v>
      </c>
      <c r="R54" s="174">
        <f>$N$47</f>
        <v>-5.8650873806644483</v>
      </c>
      <c r="S54" s="171">
        <f>$N$47</f>
        <v>-5.8650873806644483</v>
      </c>
      <c r="T54" s="172"/>
      <c r="U54" s="172"/>
      <c r="V54" s="172"/>
      <c r="W54" s="173"/>
    </row>
    <row r="55" spans="2:23" ht="15.75" thickBot="1">
      <c r="B55" s="69"/>
      <c r="C55" s="69"/>
      <c r="D55" s="69"/>
      <c r="E55" s="69"/>
      <c r="F55" s="69"/>
      <c r="G55" s="70"/>
      <c r="H55" s="70"/>
      <c r="I55" s="70"/>
      <c r="J55" s="70"/>
      <c r="K55" s="245" t="s">
        <v>35</v>
      </c>
      <c r="L55" s="246"/>
      <c r="M55" s="172"/>
      <c r="N55" s="172"/>
      <c r="O55" s="167"/>
      <c r="P55" s="176">
        <f>$O$47</f>
        <v>-2.201640525265077</v>
      </c>
      <c r="Q55" s="175">
        <f>$O$47</f>
        <v>-2.201640525265077</v>
      </c>
      <c r="R55" s="174">
        <f>$O$47</f>
        <v>-2.201640525265077</v>
      </c>
      <c r="S55" s="175">
        <f>$O$47</f>
        <v>-2.201640525265077</v>
      </c>
      <c r="T55" s="177">
        <f>$O$47</f>
        <v>-2.201640525265077</v>
      </c>
      <c r="U55" s="178"/>
      <c r="V55" s="172"/>
      <c r="W55" s="173"/>
    </row>
    <row r="56" spans="2:23" ht="15.75" thickBot="1">
      <c r="B56" s="69"/>
      <c r="C56" s="69"/>
      <c r="D56" s="69"/>
      <c r="E56" s="69"/>
      <c r="F56" s="69"/>
      <c r="G56" s="70"/>
      <c r="H56" s="70"/>
      <c r="I56" s="70"/>
      <c r="J56" s="70"/>
      <c r="K56" s="245" t="s">
        <v>36</v>
      </c>
      <c r="L56" s="246"/>
      <c r="M56" s="172"/>
      <c r="N56" s="172"/>
      <c r="O56" s="172"/>
      <c r="P56" s="167"/>
      <c r="Q56" s="157">
        <f>$P$47</f>
        <v>-3.4677729876079297</v>
      </c>
      <c r="R56" s="175">
        <f>$P$47</f>
        <v>-3.4677729876079297</v>
      </c>
      <c r="S56" s="179">
        <f>$P$47</f>
        <v>-3.4677729876079297</v>
      </c>
      <c r="T56" s="174">
        <f>$P$47</f>
        <v>-3.4677729876079297</v>
      </c>
      <c r="U56" s="180">
        <f>$P$47</f>
        <v>-3.4677729876079297</v>
      </c>
      <c r="V56" s="178"/>
      <c r="W56" s="173"/>
    </row>
    <row r="57" spans="2:23" ht="15.75" thickBot="1">
      <c r="B57" s="69"/>
      <c r="C57" s="69"/>
      <c r="D57" s="69"/>
      <c r="E57" s="69"/>
      <c r="F57" s="69"/>
      <c r="G57" s="70"/>
      <c r="H57" s="70"/>
      <c r="I57" s="70"/>
      <c r="J57" s="70"/>
      <c r="K57" s="247" t="s">
        <v>37</v>
      </c>
      <c r="L57" s="248"/>
      <c r="M57" s="181"/>
      <c r="N57" s="181"/>
      <c r="O57" s="172"/>
      <c r="P57" s="181"/>
      <c r="Q57" s="167"/>
      <c r="R57" s="182">
        <f>+$Q$47</f>
        <v>5.6694135128730068</v>
      </c>
      <c r="S57" s="179">
        <f>+$Q$47</f>
        <v>5.6694135128730068</v>
      </c>
      <c r="T57" s="183">
        <f>+$Q$47</f>
        <v>5.6694135128730068</v>
      </c>
      <c r="U57" s="184">
        <f>+$Q$47</f>
        <v>5.6694135128730068</v>
      </c>
      <c r="V57" s="185">
        <f>+$Q$47</f>
        <v>5.6694135128730068</v>
      </c>
      <c r="W57" s="173"/>
    </row>
    <row r="58" spans="2:23" ht="15.75" thickBot="1">
      <c r="B58" s="69"/>
      <c r="C58" s="69"/>
      <c r="D58" s="69"/>
      <c r="E58" s="69"/>
      <c r="F58" s="69"/>
      <c r="G58" s="70"/>
      <c r="H58" s="70"/>
      <c r="I58" s="70"/>
      <c r="J58" s="70"/>
      <c r="K58" s="103" t="s">
        <v>44</v>
      </c>
      <c r="L58" s="104"/>
      <c r="M58" s="105"/>
      <c r="N58" s="105"/>
      <c r="O58" s="105"/>
      <c r="P58" s="105"/>
      <c r="Q58" s="105"/>
      <c r="R58" s="116">
        <f>+SUM(R53:R57)</f>
        <v>4.9850250491170378</v>
      </c>
      <c r="S58" s="117">
        <f>+SUM(S54:S57)</f>
        <v>-5.8650873806644483</v>
      </c>
      <c r="T58" s="117">
        <f>+SUM(T55:T57)</f>
        <v>0</v>
      </c>
      <c r="U58" s="117">
        <f>+SUM(U56:U57)</f>
        <v>2.201640525265077</v>
      </c>
      <c r="V58" s="118">
        <f>+SUM(V57)</f>
        <v>5.6694135128730068</v>
      </c>
      <c r="W58" s="118">
        <f>+SUM(R58:V58)</f>
        <v>6.9909917065906733</v>
      </c>
    </row>
    <row r="59" spans="2:23" ht="15.75" thickBot="1">
      <c r="B59" s="69"/>
      <c r="C59" s="69"/>
      <c r="D59" s="69"/>
      <c r="E59" s="69"/>
      <c r="F59" s="69"/>
      <c r="G59" s="70"/>
      <c r="H59" s="70"/>
      <c r="I59" s="70"/>
      <c r="K59" s="106"/>
      <c r="L59" s="106"/>
      <c r="M59" s="106"/>
      <c r="N59" s="106"/>
      <c r="O59" s="106"/>
      <c r="P59" s="106"/>
      <c r="Q59" s="106"/>
      <c r="R59" s="119"/>
      <c r="S59" s="119"/>
      <c r="T59" s="119"/>
      <c r="U59" s="119"/>
      <c r="V59" s="119"/>
      <c r="W59" s="120"/>
    </row>
    <row r="60" spans="2:23" ht="15.75" thickBot="1">
      <c r="B60" s="69"/>
      <c r="C60" s="69"/>
      <c r="D60" s="69"/>
      <c r="E60" s="69"/>
      <c r="F60" s="69"/>
      <c r="G60" s="69"/>
      <c r="H60" s="69"/>
      <c r="I60" s="69"/>
      <c r="J60" s="69"/>
      <c r="K60" s="107" t="s">
        <v>45</v>
      </c>
      <c r="L60" s="108"/>
      <c r="M60" s="109"/>
      <c r="N60" s="109"/>
      <c r="O60" s="109"/>
      <c r="P60" s="109"/>
      <c r="Q60" s="109"/>
      <c r="R60" s="121">
        <f>R58</f>
        <v>4.9850250491170378</v>
      </c>
      <c r="S60" s="122">
        <f>S58</f>
        <v>-5.8650873806644483</v>
      </c>
      <c r="T60" s="122">
        <f>T58</f>
        <v>0</v>
      </c>
      <c r="U60" s="122">
        <f>U58</f>
        <v>2.201640525265077</v>
      </c>
      <c r="V60" s="123">
        <f>V58</f>
        <v>5.6694135128730068</v>
      </c>
      <c r="W60" s="118">
        <f>+SUM(R60:V60)</f>
        <v>6.9909917065906733</v>
      </c>
    </row>
    <row r="61" spans="2:23" ht="14.65" customHeight="1">
      <c r="R61" s="220"/>
      <c r="S61" s="220"/>
      <c r="T61" s="220"/>
      <c r="U61" s="220"/>
      <c r="V61" s="220"/>
      <c r="W61" s="220"/>
    </row>
    <row r="62" spans="2:23" ht="14.65" customHeight="1">
      <c r="R62" s="220"/>
      <c r="S62" s="220"/>
      <c r="T62" s="220"/>
      <c r="U62" s="220"/>
      <c r="V62" s="220"/>
      <c r="W62" s="220"/>
    </row>
    <row r="63" spans="2:23" ht="14.65" customHeight="1">
      <c r="R63" s="220"/>
      <c r="S63" s="220"/>
      <c r="T63" s="220"/>
      <c r="U63" s="220"/>
      <c r="V63" s="220"/>
      <c r="W63" s="220"/>
    </row>
    <row r="64" spans="2:23" ht="14.65" customHeight="1">
      <c r="R64" s="221"/>
      <c r="S64" s="221"/>
      <c r="T64" s="221"/>
      <c r="U64" s="221"/>
      <c r="V64" s="221"/>
      <c r="W64" s="221"/>
    </row>
  </sheetData>
  <mergeCells count="22">
    <mergeCell ref="S39:T44"/>
    <mergeCell ref="K56:L56"/>
    <mergeCell ref="K57:L57"/>
    <mergeCell ref="M50:Q50"/>
    <mergeCell ref="R50:V50"/>
    <mergeCell ref="K53:L53"/>
    <mergeCell ref="K54:L54"/>
    <mergeCell ref="K55:L55"/>
    <mergeCell ref="C5:M5"/>
    <mergeCell ref="C32:I32"/>
    <mergeCell ref="K32:Q32"/>
    <mergeCell ref="C33:D33"/>
    <mergeCell ref="E33:I33"/>
    <mergeCell ref="K33:L33"/>
    <mergeCell ref="M33:Q33"/>
    <mergeCell ref="C19:D19"/>
    <mergeCell ref="E19:I19"/>
    <mergeCell ref="K19:L19"/>
    <mergeCell ref="M19:Q19"/>
    <mergeCell ref="C18:D18"/>
    <mergeCell ref="E18:I18"/>
    <mergeCell ref="K18:Q18"/>
  </mergeCells>
  <conditionalFormatting sqref="D21:I21 D23:I28 C35:G35 C42:H43 C37:G41">
    <cfRule type="expression" dxfId="5" priority="7">
      <formula>dms_TradingName = "Endeavour Energy"</formula>
    </cfRule>
    <cfRule type="expression" dxfId="4" priority="8">
      <formula>dms_TradingName = "TasNetworks (T)"</formula>
    </cfRule>
  </conditionalFormatting>
  <conditionalFormatting sqref="C21 C23:C28">
    <cfRule type="expression" dxfId="3" priority="5">
      <formula>dms_TradingName = "Endeavour Energy"</formula>
    </cfRule>
    <cfRule type="expression" dxfId="2" priority="6">
      <formula>dms_TradingName = "TasNetworks (T)"</formula>
    </cfRule>
  </conditionalFormatting>
  <conditionalFormatting sqref="H35 H37:H41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3">
    <dataValidation type="custom" allowBlank="1" showInputMessage="1" showErrorMessage="1" error="Must be a number" promptTitle="Opex allowance" prompt="Enter value. _x000a__x000a_As set out in the approved PTRM for the current regulatory control period." sqref="C21:I21">
      <formula1>ISNUMBER(C21)</formula1>
    </dataValidation>
    <dataValidation type="list" allowBlank="1" showInputMessage="1" showErrorMessage="1" sqref="R44">
      <formula1>$N$34:$P$34</formula1>
    </dataValidation>
    <dataValidation type="list" allowBlank="1" showInputMessage="1" showErrorMessage="1" sqref="C15">
      <formula1>$E$6:$I$6</formula1>
    </dataValidation>
  </dataValidations>
  <pageMargins left="0.7" right="0.7" top="0.75" bottom="0.75" header="0.3" footer="0.3"/>
  <pageSetup paperSize="9" orientation="portrait" r:id="rId1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185621C7115A41AE0530AEA10AC5BA4" version="1.0.0">
  <systemFields>
    <field name="Objective-Id">
      <value order="0">A4798308</value>
    </field>
    <field name="Objective-Title">
      <value order="0">Powerlink - Efficiency Benefit Sharing Scheme (EBSS) Model - November 2021 - PUBLIC</value>
    </field>
    <field name="Objective-Description">
      <value order="0"/>
    </field>
    <field name="Objective-CreationStamp">
      <value order="0">2021-11-05T00:20:29Z</value>
    </field>
    <field name="Objective-IsApproved">
      <value order="0">false</value>
    </field>
    <field name="Objective-IsPublished">
      <value order="0">true</value>
    </field>
    <field name="Objective-DatePublished">
      <value order="0">2021-11-16T09:36:49Z</value>
    </field>
    <field name="Objective-ModificationStamp">
      <value order="0">2021-11-18T02:58:51Z</value>
    </field>
    <field name="Objective-Owner">
      <value order="0">BOXALL Dana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(RR23-27).:RR23-27 - Revised Revenue Proposal - November 2021 Submission:RR23-27 - Revised Revenue Proposal - Submitted - Models</value>
    </field>
    <field name="Objective-Parent">
      <value order="0">RR23-27 - Revised Revenue Proposal - Submitted - Models</value>
    </field>
    <field name="Objective-State">
      <value order="0">Published</value>
    </field>
    <field name="Objective-VersionId">
      <value order="0">vA7527284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qA430598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RRP EBSS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GRECH-HOLMES Jacinta (Powerlink)</dc:creator>
  <cp:lastModifiedBy>BOXALL Dana (Powerlink)</cp:lastModifiedBy>
  <dcterms:created xsi:type="dcterms:W3CDTF">2021-08-19T03:13:15Z</dcterms:created>
  <dcterms:modified xsi:type="dcterms:W3CDTF">2021-11-16T09:36:31Z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RR23-27 RRP Powerlink EBSS November 2021.xlsx</vt:lpwstr>
  </property>
  <property fmtid="{D5CDD505-2E9C-101B-9397-08002B2CF9AE}" pid="3" name="Objective-Id">
    <vt:lpwstr>A4798308</vt:lpwstr>
  </property>
  <property fmtid="{D5CDD505-2E9C-101B-9397-08002B2CF9AE}" pid="4" name="Objective-Title">
    <vt:lpwstr>Powerlink - Efficiency Benefit Sharing Scheme (EBSS) Model - November 2021 -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2021-11-05T00:20:29Z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2021-11-16T09:36:49Z</vt:filetime>
  </property>
  <property fmtid="{D5CDD505-2E9C-101B-9397-08002B2CF9AE}" pid="10" name="Objective-ModificationStamp">
    <vt:filetime>2021-11-18T02:58:51Z</vt:filetime>
  </property>
  <property fmtid="{D5CDD505-2E9C-101B-9397-08002B2CF9AE}" pid="11" name="Objective-Owner">
    <vt:lpwstr>BOXALL Dana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(RR23-27).:RR23-27 - Revised Revenue Proposal - November 2021 Submission:RR23-27 - Revised Revenue Proposal - Submitted - Models</vt:lpwstr>
  </property>
  <property fmtid="{D5CDD505-2E9C-101B-9397-08002B2CF9AE}" pid="13" name="Objective-Parent">
    <vt:lpwstr>RR23-27 - Revised Revenue Proposal - Submitted - Models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vA7527284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qA430598</vt:lpwstr>
  </property>
  <property fmtid="{D5CDD505-2E9C-101B-9397-08002B2CF9AE}" pid="20" name="Objective-Classification">
    <vt:lpwstr/>
  </property>
  <property fmtid="{D5CDD505-2E9C-101B-9397-08002B2CF9AE}" pid="21" name="Objective-Caveats">
    <vt:lpwstr>Active Users - Powerlink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</Properties>
</file>