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R:\CorpStrategy\_RegNew\02_Team Shared\11_Sales_Tariffs\01_Annual\APP\2019-20\1.FINAL\"/>
    </mc:Choice>
  </mc:AlternateContent>
  <xr:revisionPtr revIDLastSave="0" documentId="13_ncr:1_{5DFF3800-A2A7-416D-BBD2-0D6141CEF7E3}" xr6:coauthVersionLast="36" xr6:coauthVersionMax="36" xr10:uidLastSave="{00000000-0000-0000-0000-000000000000}"/>
  <bookViews>
    <workbookView xWindow="0" yWindow="0" windowWidth="21990" windowHeight="9270" xr2:uid="{00000000-000D-0000-FFFF-FFFF00000000}"/>
  </bookViews>
  <sheets>
    <sheet name="AltC Pr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3" i="1" l="1"/>
  <c r="D39" i="1" l="1"/>
  <c r="D38" i="1"/>
  <c r="D40" i="1" s="1"/>
  <c r="D35" i="1"/>
  <c r="E35" i="1" s="1"/>
  <c r="F35" i="1" s="1"/>
  <c r="D34" i="1"/>
  <c r="D31" i="1"/>
  <c r="E31" i="1" s="1"/>
  <c r="F31" i="1" s="1"/>
  <c r="D30" i="1"/>
  <c r="D32" i="1" s="1"/>
  <c r="E46" i="1"/>
  <c r="F46" i="1" s="1"/>
  <c r="E47" i="1"/>
  <c r="F47" i="1" s="1"/>
  <c r="E49" i="1"/>
  <c r="F49" i="1" s="1"/>
  <c r="E50" i="1"/>
  <c r="F50" i="1" s="1"/>
  <c r="E51" i="1"/>
  <c r="F51" i="1" s="1"/>
  <c r="E45" i="1"/>
  <c r="F45" i="1" s="1"/>
  <c r="B46" i="1"/>
  <c r="B47" i="1"/>
  <c r="B49" i="1"/>
  <c r="B50" i="1"/>
  <c r="B51" i="1"/>
  <c r="B45" i="1"/>
  <c r="E27" i="1"/>
  <c r="E42" i="1" s="1"/>
  <c r="F27" i="1"/>
  <c r="F42" i="1" s="1"/>
  <c r="G27" i="1"/>
  <c r="H27" i="1"/>
  <c r="D27" i="1"/>
  <c r="D42" i="1" s="1"/>
  <c r="E39" i="1"/>
  <c r="F39" i="1" s="1"/>
  <c r="E30" i="1"/>
  <c r="F30" i="1" s="1"/>
  <c r="E38" i="1" l="1"/>
  <c r="H42" i="1"/>
  <c r="J42" i="1" s="1"/>
  <c r="J27" i="1"/>
  <c r="G42" i="1"/>
  <c r="D36" i="1"/>
  <c r="E34" i="1"/>
  <c r="F34" i="1" s="1"/>
  <c r="G34" i="1" s="1"/>
  <c r="G45" i="1"/>
  <c r="G47" i="1"/>
  <c r="G30" i="1"/>
  <c r="G31" i="1"/>
  <c r="G49" i="1"/>
  <c r="E32" i="1"/>
  <c r="G39" i="1"/>
  <c r="G51" i="1"/>
  <c r="G46" i="1"/>
  <c r="G35" i="1"/>
  <c r="G50" i="1"/>
  <c r="E40" i="1"/>
  <c r="F38" i="1"/>
  <c r="H30" i="1"/>
  <c r="J30" i="1" s="1"/>
  <c r="F32" i="1"/>
  <c r="E36" i="1" l="1"/>
  <c r="F36" i="1"/>
  <c r="H50" i="1"/>
  <c r="J50" i="1" s="1"/>
  <c r="H39" i="1"/>
  <c r="J39" i="1" s="1"/>
  <c r="H51" i="1"/>
  <c r="J51" i="1" s="1"/>
  <c r="H31" i="1"/>
  <c r="H35" i="1"/>
  <c r="J35" i="1" s="1"/>
  <c r="H47" i="1"/>
  <c r="J47" i="1" s="1"/>
  <c r="H46" i="1"/>
  <c r="J46" i="1" s="1"/>
  <c r="H49" i="1"/>
  <c r="J49" i="1" s="1"/>
  <c r="H45" i="1"/>
  <c r="J45" i="1" s="1"/>
  <c r="G32" i="1"/>
  <c r="F40" i="1"/>
  <c r="G38" i="1"/>
  <c r="H34" i="1"/>
  <c r="G36" i="1"/>
  <c r="H32" i="1" l="1"/>
  <c r="J32" i="1" s="1"/>
  <c r="J31" i="1"/>
  <c r="H36" i="1"/>
  <c r="J36" i="1" s="1"/>
  <c r="J34" i="1"/>
  <c r="G40" i="1"/>
  <c r="H38" i="1"/>
  <c r="H40" i="1" l="1"/>
  <c r="J40" i="1" s="1"/>
  <c r="J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Bennett</author>
  </authors>
  <commentList>
    <comment ref="D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Dec preceding ie dec 2014 8 capitals for 2015/16</t>
        </r>
      </text>
    </comment>
  </commentList>
</comments>
</file>

<file path=xl/sharedStrings.xml><?xml version="1.0" encoding="utf-8"?>
<sst xmlns="http://schemas.openxmlformats.org/spreadsheetml/2006/main" count="64" uniqueCount="36">
  <si>
    <t>2015/16</t>
  </si>
  <si>
    <t>2016/17</t>
  </si>
  <si>
    <t>2017/18</t>
  </si>
  <si>
    <t>2018/19</t>
  </si>
  <si>
    <t>2019/20</t>
  </si>
  <si>
    <t>Type 5 single element</t>
  </si>
  <si>
    <t>Type 6 single element</t>
  </si>
  <si>
    <t>Type 5 two element</t>
  </si>
  <si>
    <t>Type 6 two element</t>
  </si>
  <si>
    <t>Type 6 three phase</t>
  </si>
  <si>
    <t>Type 5 three phase</t>
  </si>
  <si>
    <t>CPI Index</t>
  </si>
  <si>
    <t>Actual</t>
  </si>
  <si>
    <t>Annual Metering Charge</t>
  </si>
  <si>
    <t>Type 1-4 Exceptional</t>
  </si>
  <si>
    <t>non-capital</t>
  </si>
  <si>
    <t>capital</t>
  </si>
  <si>
    <t>non-capital and capital</t>
  </si>
  <si>
    <t>Type 5-6 CT</t>
  </si>
  <si>
    <t>Type 5-6 WC</t>
  </si>
  <si>
    <t>$/day</t>
  </si>
  <si>
    <t>$ pa</t>
  </si>
  <si>
    <t>Upfront capital Charge</t>
  </si>
  <si>
    <t>$</t>
  </si>
  <si>
    <t>table 16.15</t>
  </si>
  <si>
    <t>table 16.14</t>
  </si>
  <si>
    <t xml:space="preserve">   Metering Charges Starting Prices, CPI Escalation and X-Factors</t>
  </si>
  <si>
    <r>
      <t>Price</t>
    </r>
    <r>
      <rPr>
        <vertAlign val="super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 xml:space="preserve"> = Price</t>
    </r>
    <r>
      <rPr>
        <vertAlign val="superscript"/>
        <sz val="11"/>
        <color theme="1"/>
        <rFont val="Calibri"/>
        <family val="2"/>
      </rPr>
      <t>t-1</t>
    </r>
    <r>
      <rPr>
        <sz val="11"/>
        <color theme="1"/>
        <rFont val="Calibri"/>
        <family val="2"/>
      </rPr>
      <t xml:space="preserve"> x (CPI</t>
    </r>
    <r>
      <rPr>
        <vertAlign val="super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>/CPI</t>
    </r>
    <r>
      <rPr>
        <vertAlign val="superscript"/>
        <sz val="11"/>
        <color theme="1"/>
        <rFont val="Calibri"/>
        <family val="2"/>
      </rPr>
      <t>t-1</t>
    </r>
    <r>
      <rPr>
        <sz val="11"/>
        <color theme="1"/>
        <rFont val="Calibri"/>
        <family val="2"/>
      </rPr>
      <t>) x (1 - X</t>
    </r>
    <r>
      <rPr>
        <vertAlign val="super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>)</t>
    </r>
  </si>
  <si>
    <t xml:space="preserve">  Upfront capital starting price and x-factor</t>
  </si>
  <si>
    <t>Annual Non-Capital x-factor (table 16.12)</t>
  </si>
  <si>
    <t>Annual Capital x-factor (table 16.12)</t>
  </si>
  <si>
    <t>Annual metering charges starting prices (table 16.11)</t>
  </si>
  <si>
    <t>$ pa FC</t>
  </si>
  <si>
    <t>$ FC</t>
  </si>
  <si>
    <t>Prices exclude GST.</t>
  </si>
  <si>
    <t xml:space="preserve">SAPAN_APP 2019-20_Attachment A_AltC Prices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</si>
</sst>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0.0"/>
    <numFmt numFmtId="165" formatCode="&quot;$&quot;#,##0.0000;[Red]\-&quot;$&quot;#,##0.0000"/>
    <numFmt numFmtId="166" formatCode="&quot;$&quot;#,##0.00"/>
  </numFmts>
  <fonts count="9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4" tint="-0.249977111117893"/>
      <name val="Calibri"/>
      <family val="2"/>
    </font>
    <font>
      <sz val="11"/>
      <name val="Calibri"/>
      <family val="2"/>
    </font>
    <font>
      <vertAlign val="superscript"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8" fontId="0" fillId="0" borderId="1" xfId="0" applyNumberFormat="1" applyBorder="1"/>
    <xf numFmtId="165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4" fillId="0" borderId="8" xfId="0" applyNumberFormat="1" applyFont="1" applyBorder="1"/>
    <xf numFmtId="10" fontId="4" fillId="0" borderId="0" xfId="0" applyNumberFormat="1" applyFont="1" applyBorder="1"/>
    <xf numFmtId="10" fontId="4" fillId="0" borderId="6" xfId="0" applyNumberFormat="1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8" fontId="0" fillId="0" borderId="0" xfId="0" applyNumberFormat="1" applyBorder="1"/>
    <xf numFmtId="165" fontId="0" fillId="0" borderId="6" xfId="0" applyNumberFormat="1" applyBorder="1"/>
    <xf numFmtId="165" fontId="0" fillId="0" borderId="10" xfId="0" applyNumberFormat="1" applyBorder="1"/>
    <xf numFmtId="8" fontId="0" fillId="0" borderId="8" xfId="0" applyNumberFormat="1" applyBorder="1"/>
    <xf numFmtId="165" fontId="0" fillId="0" borderId="9" xfId="0" applyNumberFormat="1" applyBorder="1"/>
    <xf numFmtId="0" fontId="0" fillId="0" borderId="7" xfId="0" applyBorder="1" applyAlignment="1">
      <alignment horizontal="center"/>
    </xf>
    <xf numFmtId="8" fontId="0" fillId="0" borderId="7" xfId="0" applyNumberFormat="1" applyBorder="1"/>
    <xf numFmtId="10" fontId="4" fillId="0" borderId="3" xfId="0" applyNumberFormat="1" applyFont="1" applyBorder="1"/>
    <xf numFmtId="10" fontId="4" fillId="0" borderId="4" xfId="0" applyNumberFormat="1" applyFont="1" applyBorder="1"/>
    <xf numFmtId="10" fontId="4" fillId="0" borderId="8" xfId="0" applyNumberFormat="1" applyFont="1" applyBorder="1"/>
    <xf numFmtId="10" fontId="4" fillId="0" borderId="9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/>
    <xf numFmtId="165" fontId="0" fillId="0" borderId="0" xfId="0" applyNumberFormat="1" applyBorder="1"/>
    <xf numFmtId="8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9" xfId="0" applyBorder="1"/>
    <xf numFmtId="0" fontId="1" fillId="0" borderId="2" xfId="0" applyFon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8" fontId="0" fillId="0" borderId="6" xfId="0" applyNumberFormat="1" applyBorder="1"/>
    <xf numFmtId="8" fontId="0" fillId="0" borderId="9" xfId="0" applyNumberFormat="1" applyBorder="1"/>
    <xf numFmtId="166" fontId="0" fillId="0" borderId="5" xfId="0" applyNumberFormat="1" applyBorder="1"/>
    <xf numFmtId="166" fontId="0" fillId="0" borderId="7" xfId="0" applyNumberFormat="1" applyBorder="1"/>
    <xf numFmtId="166" fontId="4" fillId="0" borderId="5" xfId="0" applyNumberFormat="1" applyFont="1" applyBorder="1"/>
    <xf numFmtId="10" fontId="5" fillId="0" borderId="3" xfId="0" applyNumberFormat="1" applyFont="1" applyBorder="1"/>
    <xf numFmtId="10" fontId="5" fillId="0" borderId="4" xfId="0" applyNumberFormat="1" applyFont="1" applyBorder="1"/>
    <xf numFmtId="8" fontId="5" fillId="0" borderId="5" xfId="0" applyNumberFormat="1" applyFont="1" applyBorder="1"/>
    <xf numFmtId="8" fontId="5" fillId="0" borderId="11" xfId="0" applyNumberFormat="1" applyFont="1" applyBorder="1"/>
    <xf numFmtId="0" fontId="5" fillId="0" borderId="5" xfId="0" applyFont="1" applyBorder="1"/>
    <xf numFmtId="164" fontId="4" fillId="0" borderId="7" xfId="0" applyNumberFormat="1" applyFont="1" applyBorder="1"/>
    <xf numFmtId="2" fontId="4" fillId="0" borderId="8" xfId="0" applyNumberFormat="1" applyFont="1" applyBorder="1"/>
    <xf numFmtId="0" fontId="0" fillId="0" borderId="4" xfId="0" applyFill="1" applyBorder="1" applyAlignment="1">
      <alignment horizontal="center"/>
    </xf>
    <xf numFmtId="2" fontId="4" fillId="0" borderId="9" xfId="0" applyNumberFormat="1" applyFont="1" applyFill="1" applyBorder="1"/>
    <xf numFmtId="0" fontId="0" fillId="0" borderId="0" xfId="0" applyFill="1"/>
    <xf numFmtId="0" fontId="0" fillId="0" borderId="9" xfId="0" applyFill="1" applyBorder="1" applyAlignment="1">
      <alignment horizontal="center"/>
    </xf>
    <xf numFmtId="0" fontId="0" fillId="0" borderId="4" xfId="0" applyFill="1" applyBorder="1"/>
    <xf numFmtId="8" fontId="0" fillId="0" borderId="6" xfId="0" applyNumberFormat="1" applyFill="1" applyBorder="1"/>
    <xf numFmtId="8" fontId="0" fillId="0" borderId="10" xfId="0" applyNumberFormat="1" applyFill="1" applyBorder="1"/>
    <xf numFmtId="0" fontId="0" fillId="0" borderId="6" xfId="0" applyFill="1" applyBorder="1"/>
    <xf numFmtId="8" fontId="0" fillId="0" borderId="9" xfId="0" applyNumberFormat="1" applyFill="1" applyBorder="1"/>
    <xf numFmtId="8" fontId="0" fillId="0" borderId="0" xfId="0" applyNumberFormat="1" applyFill="1" applyBorder="1"/>
    <xf numFmtId="8" fontId="0" fillId="0" borderId="4" xfId="0" applyNumberForma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showGridLines="0" tabSelected="1" workbookViewId="0">
      <selection activeCell="M15" sqref="M15"/>
    </sheetView>
  </sheetViews>
  <sheetFormatPr defaultRowHeight="15" x14ac:dyDescent="0.25"/>
  <cols>
    <col min="2" max="2" width="23.7109375" customWidth="1"/>
    <col min="3" max="3" width="23.28515625" customWidth="1"/>
    <col min="4" max="8" width="10.7109375" customWidth="1"/>
    <col min="9" max="9" width="3.7109375" customWidth="1"/>
    <col min="10" max="10" width="9.5703125" bestFit="1" customWidth="1"/>
  </cols>
  <sheetData>
    <row r="1" spans="1:15" ht="23.25" customHeight="1" x14ac:dyDescent="0.25">
      <c r="A1" s="64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5.75" thickBot="1" x14ac:dyDescent="0.3"/>
    <row r="3" spans="1:15" x14ac:dyDescent="0.25">
      <c r="B3" s="4"/>
      <c r="C3" s="5"/>
      <c r="D3" s="6" t="s">
        <v>0</v>
      </c>
      <c r="E3" s="6" t="s">
        <v>1</v>
      </c>
      <c r="F3" s="6" t="s">
        <v>2</v>
      </c>
      <c r="G3" s="6" t="s">
        <v>3</v>
      </c>
      <c r="H3" s="7" t="s">
        <v>4</v>
      </c>
      <c r="J3" s="1"/>
    </row>
    <row r="4" spans="1:15" ht="15.75" thickBot="1" x14ac:dyDescent="0.3">
      <c r="B4" s="33" t="s">
        <v>26</v>
      </c>
      <c r="C4" s="9"/>
      <c r="D4" s="9"/>
      <c r="E4" s="9"/>
      <c r="F4" s="9"/>
      <c r="G4" s="9"/>
      <c r="H4" s="10"/>
    </row>
    <row r="5" spans="1:15" x14ac:dyDescent="0.25">
      <c r="B5" s="31" t="s">
        <v>29</v>
      </c>
      <c r="C5" s="5"/>
      <c r="D5" s="4"/>
      <c r="E5" s="27">
        <v>-0.34810000000000002</v>
      </c>
      <c r="F5" s="27">
        <v>0.05</v>
      </c>
      <c r="G5" s="27">
        <v>0.05</v>
      </c>
      <c r="H5" s="28">
        <v>0.05</v>
      </c>
    </row>
    <row r="6" spans="1:15" x14ac:dyDescent="0.25">
      <c r="B6" s="32" t="s">
        <v>30</v>
      </c>
      <c r="C6" s="9"/>
      <c r="D6" s="8"/>
      <c r="E6" s="14">
        <v>-0.20469999999999999</v>
      </c>
      <c r="F6" s="14">
        <v>-0.15</v>
      </c>
      <c r="G6" s="14">
        <v>-0.15</v>
      </c>
      <c r="H6" s="15">
        <v>-0.15</v>
      </c>
    </row>
    <row r="7" spans="1:15" x14ac:dyDescent="0.25">
      <c r="B7" s="33" t="s">
        <v>31</v>
      </c>
      <c r="C7" s="9"/>
      <c r="D7" s="8"/>
      <c r="E7" s="14"/>
      <c r="F7" s="14"/>
      <c r="G7" s="14"/>
      <c r="H7" s="15"/>
    </row>
    <row r="8" spans="1:15" x14ac:dyDescent="0.25">
      <c r="B8" s="8" t="s">
        <v>14</v>
      </c>
      <c r="C8" s="9" t="s">
        <v>15</v>
      </c>
      <c r="D8" s="44">
        <v>135.07</v>
      </c>
      <c r="E8" s="14"/>
      <c r="F8" s="14"/>
      <c r="G8" s="14"/>
      <c r="H8" s="15"/>
    </row>
    <row r="9" spans="1:15" x14ac:dyDescent="0.25">
      <c r="B9" s="8"/>
      <c r="C9" s="9" t="s">
        <v>16</v>
      </c>
      <c r="D9" s="44">
        <v>176.18</v>
      </c>
      <c r="E9" s="14"/>
      <c r="F9" s="14"/>
      <c r="G9" s="14"/>
      <c r="H9" s="15"/>
    </row>
    <row r="10" spans="1:15" x14ac:dyDescent="0.25">
      <c r="B10" s="8" t="s">
        <v>18</v>
      </c>
      <c r="C10" s="9" t="s">
        <v>15</v>
      </c>
      <c r="D10" s="44">
        <v>73.52</v>
      </c>
      <c r="E10" s="14"/>
      <c r="F10" s="14"/>
      <c r="G10" s="14"/>
      <c r="H10" s="15"/>
    </row>
    <row r="11" spans="1:15" x14ac:dyDescent="0.25">
      <c r="B11" s="8"/>
      <c r="C11" s="9" t="s">
        <v>16</v>
      </c>
      <c r="D11" s="44">
        <v>95.9</v>
      </c>
      <c r="E11" s="14"/>
      <c r="F11" s="14"/>
      <c r="G11" s="14"/>
      <c r="H11" s="15"/>
    </row>
    <row r="12" spans="1:15" x14ac:dyDescent="0.25">
      <c r="B12" s="8" t="s">
        <v>19</v>
      </c>
      <c r="C12" s="9" t="s">
        <v>15</v>
      </c>
      <c r="D12" s="44">
        <v>8.98</v>
      </c>
      <c r="E12" s="14"/>
      <c r="F12" s="14"/>
      <c r="G12" s="14"/>
      <c r="H12" s="15"/>
    </row>
    <row r="13" spans="1:15" x14ac:dyDescent="0.25">
      <c r="B13" s="8"/>
      <c r="C13" s="9" t="s">
        <v>16</v>
      </c>
      <c r="D13" s="44">
        <v>11.71</v>
      </c>
      <c r="E13" s="14"/>
      <c r="F13" s="14"/>
      <c r="G13" s="14"/>
      <c r="H13" s="15"/>
    </row>
    <row r="14" spans="1:15" ht="15.75" thickBot="1" x14ac:dyDescent="0.3">
      <c r="B14" s="11"/>
      <c r="C14" s="12"/>
      <c r="D14" s="11"/>
      <c r="E14" s="29"/>
      <c r="F14" s="29"/>
      <c r="G14" s="29"/>
      <c r="H14" s="30"/>
    </row>
    <row r="15" spans="1:15" x14ac:dyDescent="0.25">
      <c r="B15" s="32" t="s">
        <v>28</v>
      </c>
      <c r="C15" s="9"/>
      <c r="D15" s="4" t="s">
        <v>25</v>
      </c>
      <c r="E15" s="45" t="s">
        <v>24</v>
      </c>
      <c r="F15" s="45" t="s">
        <v>24</v>
      </c>
      <c r="G15" s="45" t="s">
        <v>24</v>
      </c>
      <c r="H15" s="46" t="s">
        <v>24</v>
      </c>
    </row>
    <row r="16" spans="1:15" x14ac:dyDescent="0.25">
      <c r="B16" s="8" t="s">
        <v>5</v>
      </c>
      <c r="C16" s="9"/>
      <c r="D16" s="44">
        <v>163.92</v>
      </c>
      <c r="E16" s="14">
        <v>-0.17430000000000001</v>
      </c>
      <c r="F16" s="14">
        <v>-6.0000000000000001E-3</v>
      </c>
      <c r="G16" s="14">
        <v>-7.4999999999999997E-3</v>
      </c>
      <c r="H16" s="15">
        <v>-8.6999999999999994E-3</v>
      </c>
    </row>
    <row r="17" spans="2:12" x14ac:dyDescent="0.25">
      <c r="B17" s="8" t="s">
        <v>7</v>
      </c>
      <c r="C17" s="9"/>
      <c r="D17" s="44">
        <v>235.02</v>
      </c>
      <c r="E17" s="14">
        <v>-0.17649999999999999</v>
      </c>
      <c r="F17" s="14">
        <v>-6.0000000000000001E-3</v>
      </c>
      <c r="G17" s="14">
        <v>-7.4999999999999997E-3</v>
      </c>
      <c r="H17" s="15">
        <v>-8.6999999999999994E-3</v>
      </c>
    </row>
    <row r="18" spans="2:12" x14ac:dyDescent="0.25">
      <c r="B18" s="8" t="s">
        <v>10</v>
      </c>
      <c r="C18" s="9"/>
      <c r="D18" s="44">
        <v>404.13</v>
      </c>
      <c r="E18" s="14">
        <v>-0.1739</v>
      </c>
      <c r="F18" s="14">
        <v>-6.0000000000000001E-3</v>
      </c>
      <c r="G18" s="14">
        <v>-7.4999999999999997E-3</v>
      </c>
      <c r="H18" s="15">
        <v>-8.6999999999999994E-3</v>
      </c>
    </row>
    <row r="19" spans="2:12" x14ac:dyDescent="0.25">
      <c r="B19" s="8"/>
      <c r="C19" s="9"/>
      <c r="D19" s="44"/>
      <c r="E19" s="14"/>
      <c r="F19" s="14"/>
      <c r="G19" s="14"/>
      <c r="H19" s="15"/>
    </row>
    <row r="20" spans="2:12" x14ac:dyDescent="0.25">
      <c r="B20" s="8" t="s">
        <v>6</v>
      </c>
      <c r="C20" s="9"/>
      <c r="D20" s="44">
        <v>102</v>
      </c>
      <c r="E20" s="14">
        <v>-7.6399999999999996E-2</v>
      </c>
      <c r="F20" s="14">
        <v>-6.0000000000000001E-3</v>
      </c>
      <c r="G20" s="14">
        <v>-7.4999999999999997E-3</v>
      </c>
      <c r="H20" s="15">
        <v>-8.6999999999999994E-3</v>
      </c>
    </row>
    <row r="21" spans="2:12" x14ac:dyDescent="0.25">
      <c r="B21" s="8" t="s">
        <v>8</v>
      </c>
      <c r="C21" s="9"/>
      <c r="D21" s="44">
        <v>259.44</v>
      </c>
      <c r="E21" s="14">
        <v>-6.5699999999999995E-2</v>
      </c>
      <c r="F21" s="14">
        <v>-6.0000000000000001E-3</v>
      </c>
      <c r="G21" s="14">
        <v>-7.4999999999999997E-3</v>
      </c>
      <c r="H21" s="15">
        <v>-8.6999999999999994E-3</v>
      </c>
    </row>
    <row r="22" spans="2:12" x14ac:dyDescent="0.25">
      <c r="B22" s="8" t="s">
        <v>9</v>
      </c>
      <c r="C22" s="9"/>
      <c r="D22" s="44">
        <v>304.19</v>
      </c>
      <c r="E22" s="14">
        <v>-7.2700000000000001E-2</v>
      </c>
      <c r="F22" s="14">
        <v>-6.0000000000000001E-3</v>
      </c>
      <c r="G22" s="14">
        <v>-7.4999999999999997E-3</v>
      </c>
      <c r="H22" s="15">
        <v>-8.6999999999999994E-3</v>
      </c>
    </row>
    <row r="23" spans="2:12" ht="15.75" thickBot="1" x14ac:dyDescent="0.3">
      <c r="B23" s="8"/>
      <c r="C23" s="9"/>
      <c r="D23" s="11"/>
      <c r="E23" s="12"/>
      <c r="F23" s="12"/>
      <c r="G23" s="12"/>
      <c r="H23" s="37"/>
    </row>
    <row r="24" spans="2:12" x14ac:dyDescent="0.25">
      <c r="B24" s="4"/>
      <c r="C24" s="5"/>
      <c r="D24" s="18" t="s">
        <v>12</v>
      </c>
      <c r="E24" s="6" t="s">
        <v>12</v>
      </c>
      <c r="F24" s="6" t="s">
        <v>12</v>
      </c>
      <c r="G24" s="6" t="s">
        <v>12</v>
      </c>
      <c r="H24" s="52" t="s">
        <v>12</v>
      </c>
    </row>
    <row r="25" spans="2:12" ht="15.75" thickBot="1" x14ac:dyDescent="0.3">
      <c r="B25" s="11" t="s">
        <v>11</v>
      </c>
      <c r="C25" s="12"/>
      <c r="D25" s="50">
        <v>106.6</v>
      </c>
      <c r="E25" s="13">
        <v>108.4</v>
      </c>
      <c r="F25" s="13">
        <v>110</v>
      </c>
      <c r="G25" s="51">
        <v>112.1</v>
      </c>
      <c r="H25" s="53">
        <v>114.1</v>
      </c>
    </row>
    <row r="26" spans="2:12" ht="15.75" thickBot="1" x14ac:dyDescent="0.3">
      <c r="H26" s="54"/>
    </row>
    <row r="27" spans="2:12" ht="17.25" x14ac:dyDescent="0.25">
      <c r="B27" s="4" t="s">
        <v>27</v>
      </c>
      <c r="C27" s="5"/>
      <c r="D27" s="18" t="str">
        <f>D3</f>
        <v>2015/16</v>
      </c>
      <c r="E27" s="6" t="str">
        <f>E3</f>
        <v>2016/17</v>
      </c>
      <c r="F27" s="6" t="str">
        <f>F3</f>
        <v>2017/18</v>
      </c>
      <c r="G27" s="6" t="str">
        <f>G3</f>
        <v>2018/19</v>
      </c>
      <c r="H27" s="52" t="str">
        <f>H3</f>
        <v>2019/20</v>
      </c>
      <c r="I27" s="6"/>
      <c r="J27" s="7" t="str">
        <f>H27</f>
        <v>2019/20</v>
      </c>
    </row>
    <row r="28" spans="2:12" ht="15.75" thickBot="1" x14ac:dyDescent="0.3">
      <c r="B28" s="11"/>
      <c r="C28" s="12"/>
      <c r="D28" s="25" t="s">
        <v>21</v>
      </c>
      <c r="E28" s="16" t="s">
        <v>21</v>
      </c>
      <c r="F28" s="16" t="s">
        <v>21</v>
      </c>
      <c r="G28" s="16" t="s">
        <v>21</v>
      </c>
      <c r="H28" s="55" t="s">
        <v>32</v>
      </c>
      <c r="I28" s="16"/>
      <c r="J28" s="17" t="s">
        <v>20</v>
      </c>
    </row>
    <row r="29" spans="2:12" x14ac:dyDescent="0.25">
      <c r="B29" s="38" t="s">
        <v>13</v>
      </c>
      <c r="C29" s="5"/>
      <c r="D29" s="4"/>
      <c r="E29" s="5"/>
      <c r="F29" s="5"/>
      <c r="G29" s="5"/>
      <c r="H29" s="56"/>
      <c r="I29" s="5"/>
      <c r="J29" s="19"/>
    </row>
    <row r="30" spans="2:12" x14ac:dyDescent="0.25">
      <c r="B30" s="8" t="s">
        <v>14</v>
      </c>
      <c r="C30" s="9" t="s">
        <v>15</v>
      </c>
      <c r="D30" s="47">
        <f>D8</f>
        <v>135.07</v>
      </c>
      <c r="E30" s="20">
        <f>D30*(E$25/D$25)*(1-E$5)</f>
        <v>185.16252141463414</v>
      </c>
      <c r="F30" s="20">
        <f>E30*(F$25/E$25)*(1-F$5)</f>
        <v>178.50077018292683</v>
      </c>
      <c r="G30" s="20">
        <f>F30*(G$25/F$25)*(1-G$5)</f>
        <v>172.813086551189</v>
      </c>
      <c r="H30" s="57">
        <f>G30*(H$25/G$25)*(1-H$5)</f>
        <v>167.10146758890394</v>
      </c>
      <c r="I30" s="9"/>
      <c r="J30" s="21">
        <f>H30/366</f>
        <v>0.45656138685492881</v>
      </c>
      <c r="L30" s="3"/>
    </row>
    <row r="31" spans="2:12" x14ac:dyDescent="0.25">
      <c r="B31" s="8"/>
      <c r="C31" s="9" t="s">
        <v>16</v>
      </c>
      <c r="D31" s="48">
        <f>D9</f>
        <v>176.18</v>
      </c>
      <c r="E31" s="2">
        <f>D31*(E$25/D$25)*(1-E$6)</f>
        <v>215.82790418761726</v>
      </c>
      <c r="F31" s="2">
        <f>E31*(F$25/E$25)*(1-F$6)</f>
        <v>251.86558929643527</v>
      </c>
      <c r="G31" s="2">
        <f>F31*(G$25/F$25)*(1-G$6)</f>
        <v>295.17502221954504</v>
      </c>
      <c r="H31" s="58">
        <f>G31*(H$25/G$25)*(1-H$6)</f>
        <v>345.50749813146837</v>
      </c>
      <c r="I31" s="9"/>
      <c r="J31" s="22">
        <f>H31/366</f>
        <v>0.94400955773625239</v>
      </c>
      <c r="L31" s="3"/>
    </row>
    <row r="32" spans="2:12" x14ac:dyDescent="0.25">
      <c r="B32" s="8"/>
      <c r="C32" s="9" t="s">
        <v>17</v>
      </c>
      <c r="D32" s="47">
        <f>D30+D31</f>
        <v>311.25</v>
      </c>
      <c r="E32" s="20">
        <f>E30+E31</f>
        <v>400.99042560225143</v>
      </c>
      <c r="F32" s="20">
        <f t="shared" ref="F32:H32" si="0">F30+F31</f>
        <v>430.36635947936213</v>
      </c>
      <c r="G32" s="20">
        <f t="shared" si="0"/>
        <v>467.98810877073402</v>
      </c>
      <c r="H32" s="57">
        <f t="shared" si="0"/>
        <v>512.60896572037234</v>
      </c>
      <c r="I32" s="9"/>
      <c r="J32" s="21">
        <f>H32/366</f>
        <v>1.4005709445911811</v>
      </c>
      <c r="L32" s="3"/>
    </row>
    <row r="33" spans="2:12" x14ac:dyDescent="0.25">
      <c r="B33" s="8"/>
      <c r="C33" s="9"/>
      <c r="D33" s="49"/>
      <c r="E33" s="9"/>
      <c r="F33" s="9"/>
      <c r="G33" s="9"/>
      <c r="H33" s="59"/>
      <c r="I33" s="9"/>
      <c r="J33" s="10"/>
      <c r="L33" s="3"/>
    </row>
    <row r="34" spans="2:12" x14ac:dyDescent="0.25">
      <c r="B34" s="8" t="s">
        <v>18</v>
      </c>
      <c r="C34" s="9" t="s">
        <v>15</v>
      </c>
      <c r="D34" s="47">
        <f>D10</f>
        <v>73.52</v>
      </c>
      <c r="E34" s="20">
        <f>D34*(E$25/D$25)*(1-E$5)</f>
        <v>100.78587824390245</v>
      </c>
      <c r="F34" s="20">
        <f>E34*(F$25/E$25)*(1-F$5)</f>
        <v>97.159818048780494</v>
      </c>
      <c r="G34" s="20">
        <f>F34*(G$25/F$25)*(1-G$5)</f>
        <v>94.063952937317069</v>
      </c>
      <c r="H34" s="57">
        <f>G34*(H$25/G$25)*(1-H$5)</f>
        <v>90.955059577524381</v>
      </c>
      <c r="I34" s="9"/>
      <c r="J34" s="21">
        <f t="shared" ref="J34:J36" si="1">H34/366</f>
        <v>0.24851109174186989</v>
      </c>
      <c r="L34" s="3"/>
    </row>
    <row r="35" spans="2:12" x14ac:dyDescent="0.25">
      <c r="B35" s="8"/>
      <c r="C35" s="9" t="s">
        <v>16</v>
      </c>
      <c r="D35" s="48">
        <f>D11</f>
        <v>95.9</v>
      </c>
      <c r="E35" s="2">
        <f>D35*(E$25/D$25)*(1-E$6)</f>
        <v>117.48153031894934</v>
      </c>
      <c r="F35" s="2">
        <f>E35*(F$25/E$25)*(1-F$6)</f>
        <v>137.09791130393995</v>
      </c>
      <c r="G35" s="2">
        <f>F35*(G$25/F$25)*(1-G$6)</f>
        <v>160.67252032497652</v>
      </c>
      <c r="H35" s="58">
        <f>G35*(H$25/G$25)*(1-H$6)</f>
        <v>188.06997996825865</v>
      </c>
      <c r="I35" s="9"/>
      <c r="J35" s="22">
        <f t="shared" si="1"/>
        <v>0.51385240428485968</v>
      </c>
      <c r="L35" s="3"/>
    </row>
    <row r="36" spans="2:12" x14ac:dyDescent="0.25">
      <c r="B36" s="8"/>
      <c r="C36" s="9" t="s">
        <v>17</v>
      </c>
      <c r="D36" s="47">
        <f>D34+D35</f>
        <v>169.42000000000002</v>
      </c>
      <c r="E36" s="20">
        <f>E34+E35</f>
        <v>218.26740856285178</v>
      </c>
      <c r="F36" s="20">
        <f t="shared" ref="F36" si="2">F34+F35</f>
        <v>234.25772935272045</v>
      </c>
      <c r="G36" s="20">
        <f t="shared" ref="G36" si="3">G34+G35</f>
        <v>254.7364732622936</v>
      </c>
      <c r="H36" s="57">
        <f t="shared" ref="H36" si="4">H34+H35</f>
        <v>279.02503954578305</v>
      </c>
      <c r="I36" s="9"/>
      <c r="J36" s="21">
        <f t="shared" si="1"/>
        <v>0.76236349602672959</v>
      </c>
      <c r="L36" s="3"/>
    </row>
    <row r="37" spans="2:12" x14ac:dyDescent="0.25">
      <c r="B37" s="8"/>
      <c r="C37" s="9"/>
      <c r="D37" s="49"/>
      <c r="E37" s="9"/>
      <c r="F37" s="9"/>
      <c r="G37" s="9"/>
      <c r="H37" s="59"/>
      <c r="I37" s="9"/>
      <c r="J37" s="10"/>
      <c r="L37" s="3"/>
    </row>
    <row r="38" spans="2:12" x14ac:dyDescent="0.25">
      <c r="B38" s="8" t="s">
        <v>19</v>
      </c>
      <c r="C38" s="9" t="s">
        <v>15</v>
      </c>
      <c r="D38" s="47">
        <f>D12</f>
        <v>8.98</v>
      </c>
      <c r="E38" s="20">
        <f>D38*(E$25/D$25)*(1-E$5)</f>
        <v>12.310353463414636</v>
      </c>
      <c r="F38" s="20">
        <f>E38*(F$25/E$25)*(1-F$5)</f>
        <v>11.867453292682928</v>
      </c>
      <c r="G38" s="20">
        <f>F38*(G$25/F$25)*(1-G$5)</f>
        <v>11.489313076402439</v>
      </c>
      <c r="H38" s="57">
        <f>G38*(H$25/G$25)*(1-H$5)</f>
        <v>11.109581542521342</v>
      </c>
      <c r="I38" s="9"/>
      <c r="J38" s="21">
        <f t="shared" ref="J38:J40" si="5">H38/366</f>
        <v>3.035404793038618E-2</v>
      </c>
      <c r="L38" s="3"/>
    </row>
    <row r="39" spans="2:12" x14ac:dyDescent="0.25">
      <c r="B39" s="8"/>
      <c r="C39" s="9" t="s">
        <v>16</v>
      </c>
      <c r="D39" s="48">
        <f>D13</f>
        <v>11.71</v>
      </c>
      <c r="E39" s="2">
        <f>D39*(E$25/D$25)*(1-E$6)</f>
        <v>14.345242127579738</v>
      </c>
      <c r="F39" s="2">
        <f>E39*(F$25/E$25)*(1-F$6)</f>
        <v>16.740527021575986</v>
      </c>
      <c r="G39" s="2">
        <f>F39*(G$25/F$25)*(1-G$6)</f>
        <v>19.619136736240616</v>
      </c>
      <c r="H39" s="58">
        <f>G39*(H$25/G$25)*(1-H$6)</f>
        <v>22.964540828240967</v>
      </c>
      <c r="I39" s="9"/>
      <c r="J39" s="22">
        <f t="shared" si="5"/>
        <v>6.2744647071696635E-2</v>
      </c>
      <c r="L39" s="3"/>
    </row>
    <row r="40" spans="2:12" ht="15.75" thickBot="1" x14ac:dyDescent="0.3">
      <c r="B40" s="11"/>
      <c r="C40" s="12" t="s">
        <v>17</v>
      </c>
      <c r="D40" s="26">
        <f>D38+D39</f>
        <v>20.69</v>
      </c>
      <c r="E40" s="23">
        <f>E38+E39</f>
        <v>26.655595590994373</v>
      </c>
      <c r="F40" s="23">
        <f t="shared" ref="F40" si="6">F38+F39</f>
        <v>28.607980314258914</v>
      </c>
      <c r="G40" s="23">
        <f t="shared" ref="G40" si="7">G38+G39</f>
        <v>31.108449812643055</v>
      </c>
      <c r="H40" s="60">
        <f t="shared" ref="H40" si="8">H38+H39</f>
        <v>34.074122370762311</v>
      </c>
      <c r="I40" s="12"/>
      <c r="J40" s="24">
        <f t="shared" si="5"/>
        <v>9.3098695002082815E-2</v>
      </c>
      <c r="L40" s="3"/>
    </row>
    <row r="41" spans="2:12" ht="15.75" thickBot="1" x14ac:dyDescent="0.3">
      <c r="B41" s="9"/>
      <c r="C41" s="9"/>
      <c r="D41" s="20"/>
      <c r="E41" s="20"/>
      <c r="F41" s="20"/>
      <c r="G41" s="20"/>
      <c r="H41" s="61"/>
      <c r="I41" s="9"/>
      <c r="J41" s="34"/>
    </row>
    <row r="42" spans="2:12" x14ac:dyDescent="0.25">
      <c r="B42" s="4"/>
      <c r="C42" s="5"/>
      <c r="D42" s="39" t="str">
        <f>D27</f>
        <v>2015/16</v>
      </c>
      <c r="E42" s="35" t="str">
        <f t="shared" ref="E42:H42" si="9">E27</f>
        <v>2016/17</v>
      </c>
      <c r="F42" s="35" t="str">
        <f t="shared" si="9"/>
        <v>2017/18</v>
      </c>
      <c r="G42" s="35" t="str">
        <f t="shared" si="9"/>
        <v>2018/19</v>
      </c>
      <c r="H42" s="62" t="str">
        <f t="shared" si="9"/>
        <v>2019/20</v>
      </c>
      <c r="I42" s="6"/>
      <c r="J42" s="36" t="str">
        <f>H42</f>
        <v>2019/20</v>
      </c>
    </row>
    <row r="43" spans="2:12" ht="15.75" thickBot="1" x14ac:dyDescent="0.3">
      <c r="B43" s="11"/>
      <c r="C43" s="12"/>
      <c r="D43" s="25" t="s">
        <v>23</v>
      </c>
      <c r="E43" s="16" t="s">
        <v>23</v>
      </c>
      <c r="F43" s="16" t="s">
        <v>23</v>
      </c>
      <c r="G43" s="16" t="s">
        <v>23</v>
      </c>
      <c r="H43" s="55" t="s">
        <v>33</v>
      </c>
      <c r="I43" s="16"/>
      <c r="J43" s="17" t="str">
        <f>G43</f>
        <v>$</v>
      </c>
    </row>
    <row r="44" spans="2:12" x14ac:dyDescent="0.25">
      <c r="B44" s="38" t="s">
        <v>22</v>
      </c>
      <c r="C44" s="5"/>
      <c r="D44" s="4"/>
      <c r="E44" s="5"/>
      <c r="F44" s="5"/>
      <c r="G44" s="5"/>
      <c r="H44" s="56"/>
      <c r="I44" s="5"/>
      <c r="J44" s="19"/>
    </row>
    <row r="45" spans="2:12" x14ac:dyDescent="0.25">
      <c r="B45" s="8" t="str">
        <f>B16</f>
        <v>Type 5 single element</v>
      </c>
      <c r="C45" s="9"/>
      <c r="D45" s="42">
        <v>163.92</v>
      </c>
      <c r="E45" s="20">
        <f t="shared" ref="E45:H47" si="10">D45*(E$25/D$25)*(1-E16)</f>
        <v>195.74157739587241</v>
      </c>
      <c r="F45" s="20">
        <f t="shared" si="10"/>
        <v>199.82253648180114</v>
      </c>
      <c r="G45" s="20">
        <f t="shared" si="10"/>
        <v>205.16461033779075</v>
      </c>
      <c r="H45" s="57">
        <f t="shared" si="10"/>
        <v>210.64177335669885</v>
      </c>
      <c r="I45" s="9"/>
      <c r="J45" s="40">
        <f>H45</f>
        <v>210.64177335669885</v>
      </c>
    </row>
    <row r="46" spans="2:12" x14ac:dyDescent="0.25">
      <c r="B46" s="8" t="str">
        <f>B17</f>
        <v>Type 5 two element</v>
      </c>
      <c r="C46" s="9"/>
      <c r="D46" s="42">
        <v>235.02</v>
      </c>
      <c r="E46" s="20">
        <f t="shared" si="10"/>
        <v>281.16990292682925</v>
      </c>
      <c r="F46" s="20">
        <f t="shared" si="10"/>
        <v>287.03193226829268</v>
      </c>
      <c r="G46" s="20">
        <f t="shared" si="10"/>
        <v>294.70547003936525</v>
      </c>
      <c r="H46" s="57">
        <f t="shared" si="10"/>
        <v>302.57305450879176</v>
      </c>
      <c r="I46" s="9"/>
      <c r="J46" s="40">
        <f t="shared" ref="J46:J47" si="11">H46</f>
        <v>302.57305450879176</v>
      </c>
    </row>
    <row r="47" spans="2:12" x14ac:dyDescent="0.25">
      <c r="B47" s="8" t="str">
        <f>B18</f>
        <v>Type 5 three phase</v>
      </c>
      <c r="C47" s="9"/>
      <c r="D47" s="42">
        <v>404.13</v>
      </c>
      <c r="E47" s="20">
        <f t="shared" si="10"/>
        <v>482.41885214634141</v>
      </c>
      <c r="F47" s="20">
        <f t="shared" si="10"/>
        <v>492.47666216341457</v>
      </c>
      <c r="G47" s="20">
        <f t="shared" si="10"/>
        <v>505.64257802029692</v>
      </c>
      <c r="H47" s="57">
        <f t="shared" si="10"/>
        <v>519.14143059803109</v>
      </c>
      <c r="I47" s="9"/>
      <c r="J47" s="40">
        <f t="shared" si="11"/>
        <v>519.14143059803109</v>
      </c>
    </row>
    <row r="48" spans="2:12" x14ac:dyDescent="0.25">
      <c r="B48" s="8"/>
      <c r="C48" s="9"/>
      <c r="D48" s="42"/>
      <c r="E48" s="20"/>
      <c r="F48" s="20"/>
      <c r="G48" s="20"/>
      <c r="H48" s="57"/>
      <c r="I48" s="9"/>
      <c r="J48" s="10"/>
    </row>
    <row r="49" spans="2:10" x14ac:dyDescent="0.25">
      <c r="B49" s="8" t="str">
        <f>B20</f>
        <v>Type 6 single element</v>
      </c>
      <c r="C49" s="9"/>
      <c r="D49" s="42">
        <v>102</v>
      </c>
      <c r="E49" s="20">
        <f t="shared" ref="E49:H51" si="12">D49*(E$25/D$25)*(1-E20)</f>
        <v>111.64671219512196</v>
      </c>
      <c r="F49" s="20">
        <f t="shared" si="12"/>
        <v>113.97440195121953</v>
      </c>
      <c r="G49" s="20">
        <f t="shared" si="12"/>
        <v>117.02140397429271</v>
      </c>
      <c r="H49" s="57">
        <f t="shared" si="12"/>
        <v>120.14545789964281</v>
      </c>
      <c r="I49" s="9"/>
      <c r="J49" s="40">
        <f t="shared" ref="J49:J51" si="13">H49</f>
        <v>120.14545789964281</v>
      </c>
    </row>
    <row r="50" spans="2:10" x14ac:dyDescent="0.25">
      <c r="B50" s="8" t="str">
        <f>B21</f>
        <v>Type 6 two element</v>
      </c>
      <c r="C50" s="9"/>
      <c r="D50" s="42">
        <v>259.44</v>
      </c>
      <c r="E50" s="20">
        <f t="shared" si="12"/>
        <v>281.15381376360227</v>
      </c>
      <c r="F50" s="20">
        <f t="shared" si="12"/>
        <v>287.01550766679173</v>
      </c>
      <c r="G50" s="20">
        <f t="shared" si="12"/>
        <v>294.6886063410746</v>
      </c>
      <c r="H50" s="57">
        <f t="shared" si="12"/>
        <v>302.55574060993047</v>
      </c>
      <c r="I50" s="9"/>
      <c r="J50" s="40">
        <f t="shared" si="13"/>
        <v>302.55574060993047</v>
      </c>
    </row>
    <row r="51" spans="2:10" ht="15.75" thickBot="1" x14ac:dyDescent="0.3">
      <c r="B51" s="11" t="str">
        <f>B22</f>
        <v>Type 6 three phase</v>
      </c>
      <c r="C51" s="12"/>
      <c r="D51" s="43">
        <v>304.19</v>
      </c>
      <c r="E51" s="23">
        <f t="shared" si="12"/>
        <v>331.81444699061916</v>
      </c>
      <c r="F51" s="23">
        <f t="shared" si="12"/>
        <v>338.73234966772986</v>
      </c>
      <c r="G51" s="23">
        <f t="shared" si="12"/>
        <v>347.78805109759696</v>
      </c>
      <c r="H51" s="60">
        <f t="shared" si="12"/>
        <v>357.07275106974902</v>
      </c>
      <c r="I51" s="12"/>
      <c r="J51" s="41">
        <f t="shared" si="13"/>
        <v>357.07275106974902</v>
      </c>
    </row>
    <row r="53" spans="2:10" x14ac:dyDescent="0.25">
      <c r="B53" t="s">
        <v>34</v>
      </c>
    </row>
  </sheetData>
  <pageMargins left="0.7" right="0.7" top="0.75" bottom="0.75" header="0.3" footer="0.3"/>
  <pageSetup paperSize="9" scale="7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AltC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Bennett</dc:creator>
  <cp:lastModifiedBy>Kelly Bernhardt</cp:lastModifiedBy>
  <cp:lastPrinted>2017-03-27T02:06:36Z</cp:lastPrinted>
  <dcterms:created xsi:type="dcterms:W3CDTF">2017-03-27T01:18:43Z</dcterms:created>
  <dcterms:modified xsi:type="dcterms:W3CDTF">2019-03-07T22:55:55Z</dcterms:modified>
</cp:coreProperties>
</file>