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apowernetworks-my.sharepoint.com/personal/debbie_voltz_sapowernetworks_com_au/Documents/AER Determination/Price Lists/"/>
    </mc:Choice>
  </mc:AlternateContent>
  <xr:revisionPtr revIDLastSave="170" documentId="8_{CAE5DA4D-FB52-45B3-A550-9B6A4421E3DE}" xr6:coauthVersionLast="45" xr6:coauthVersionMax="45" xr10:uidLastSave="{F06B6E3C-65C4-4DF0-866D-88A4107632C5}"/>
  <bookViews>
    <workbookView xWindow="-120" yWindow="-120" windowWidth="29040" windowHeight="15840" xr2:uid="{519DC2AC-22D3-40EF-AEF7-B82A42781353}"/>
  </bookViews>
  <sheets>
    <sheet name="LED" sheetId="6" r:id="rId1"/>
    <sheet name="HID" sheetId="9" r:id="rId2"/>
    <sheet name="FD - LED Tariffs Smoothed" sheetId="7" r:id="rId3"/>
    <sheet name="FD - HID Tariffs Smoothed" sheetId="8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0" i="6" l="1"/>
  <c r="G18" i="9"/>
  <c r="G18" i="6" l="1"/>
  <c r="F144" i="9" l="1"/>
  <c r="G144" i="9" s="1"/>
  <c r="H144" i="9" s="1"/>
  <c r="I144" i="9" s="1"/>
  <c r="J144" i="9" s="1"/>
  <c r="F143" i="9"/>
  <c r="G143" i="9" s="1"/>
  <c r="H143" i="9" s="1"/>
  <c r="I143" i="9" s="1"/>
  <c r="J143" i="9" s="1"/>
  <c r="F142" i="9"/>
  <c r="G142" i="9" s="1"/>
  <c r="H142" i="9" s="1"/>
  <c r="I142" i="9" s="1"/>
  <c r="J142" i="9" s="1"/>
  <c r="F141" i="9"/>
  <c r="G141" i="9" s="1"/>
  <c r="H141" i="9" s="1"/>
  <c r="I141" i="9" s="1"/>
  <c r="J141" i="9" s="1"/>
  <c r="F140" i="9"/>
  <c r="G140" i="9" s="1"/>
  <c r="H140" i="9" s="1"/>
  <c r="I140" i="9" s="1"/>
  <c r="J140" i="9" s="1"/>
  <c r="F139" i="9"/>
  <c r="G139" i="9" s="1"/>
  <c r="H139" i="9" s="1"/>
  <c r="I139" i="9" s="1"/>
  <c r="J139" i="9" s="1"/>
  <c r="F138" i="9"/>
  <c r="G138" i="9" s="1"/>
  <c r="H138" i="9" s="1"/>
  <c r="I138" i="9" s="1"/>
  <c r="J138" i="9" s="1"/>
  <c r="F137" i="9"/>
  <c r="G137" i="9" s="1"/>
  <c r="H137" i="9" s="1"/>
  <c r="I137" i="9" s="1"/>
  <c r="J137" i="9" s="1"/>
  <c r="F136" i="9"/>
  <c r="G136" i="9" s="1"/>
  <c r="H136" i="9" s="1"/>
  <c r="I136" i="9" s="1"/>
  <c r="J136" i="9" s="1"/>
  <c r="F135" i="9"/>
  <c r="G135" i="9" s="1"/>
  <c r="H135" i="9" s="1"/>
  <c r="I135" i="9" s="1"/>
  <c r="J135" i="9" s="1"/>
  <c r="F134" i="9"/>
  <c r="G134" i="9" s="1"/>
  <c r="H134" i="9" s="1"/>
  <c r="I134" i="9" s="1"/>
  <c r="J134" i="9" s="1"/>
  <c r="F133" i="9"/>
  <c r="G133" i="9" s="1"/>
  <c r="H133" i="9" s="1"/>
  <c r="I133" i="9" s="1"/>
  <c r="J133" i="9" s="1"/>
  <c r="F132" i="9"/>
  <c r="G132" i="9" s="1"/>
  <c r="H132" i="9" s="1"/>
  <c r="I132" i="9" s="1"/>
  <c r="J132" i="9" s="1"/>
  <c r="F131" i="9"/>
  <c r="G131" i="9" s="1"/>
  <c r="H131" i="9" s="1"/>
  <c r="I131" i="9" s="1"/>
  <c r="J131" i="9" s="1"/>
  <c r="F130" i="9"/>
  <c r="G130" i="9" s="1"/>
  <c r="H130" i="9" s="1"/>
  <c r="I130" i="9" s="1"/>
  <c r="J130" i="9" s="1"/>
  <c r="F129" i="9"/>
  <c r="G129" i="9" s="1"/>
  <c r="H129" i="9" s="1"/>
  <c r="I129" i="9" s="1"/>
  <c r="J129" i="9" s="1"/>
  <c r="F128" i="9"/>
  <c r="G128" i="9" s="1"/>
  <c r="H128" i="9" s="1"/>
  <c r="I128" i="9" s="1"/>
  <c r="J128" i="9" s="1"/>
  <c r="F127" i="9"/>
  <c r="G127" i="9" s="1"/>
  <c r="H127" i="9" s="1"/>
  <c r="I127" i="9" s="1"/>
  <c r="J127" i="9" s="1"/>
  <c r="F126" i="9"/>
  <c r="G126" i="9" s="1"/>
  <c r="H126" i="9" s="1"/>
  <c r="I126" i="9" s="1"/>
  <c r="J126" i="9" s="1"/>
  <c r="F125" i="9"/>
  <c r="G125" i="9" s="1"/>
  <c r="H125" i="9" s="1"/>
  <c r="I125" i="9" s="1"/>
  <c r="J125" i="9" s="1"/>
  <c r="F124" i="9"/>
  <c r="G124" i="9" s="1"/>
  <c r="H124" i="9" s="1"/>
  <c r="I124" i="9" s="1"/>
  <c r="J124" i="9" s="1"/>
  <c r="F123" i="9"/>
  <c r="G123" i="9" s="1"/>
  <c r="H123" i="9" s="1"/>
  <c r="I123" i="9" s="1"/>
  <c r="J123" i="9" s="1"/>
  <c r="F122" i="9"/>
  <c r="G122" i="9" s="1"/>
  <c r="H122" i="9" s="1"/>
  <c r="I122" i="9" s="1"/>
  <c r="J122" i="9" s="1"/>
  <c r="F121" i="9"/>
  <c r="G121" i="9" s="1"/>
  <c r="H121" i="9" s="1"/>
  <c r="I121" i="9" s="1"/>
  <c r="J121" i="9" s="1"/>
  <c r="F120" i="9"/>
  <c r="G120" i="9" s="1"/>
  <c r="H120" i="9" s="1"/>
  <c r="I120" i="9" s="1"/>
  <c r="J120" i="9" s="1"/>
  <c r="F119" i="9"/>
  <c r="G119" i="9" s="1"/>
  <c r="H119" i="9" s="1"/>
  <c r="I119" i="9" s="1"/>
  <c r="J119" i="9" s="1"/>
  <c r="F118" i="9"/>
  <c r="G118" i="9" s="1"/>
  <c r="H118" i="9" s="1"/>
  <c r="I118" i="9" s="1"/>
  <c r="J118" i="9" s="1"/>
  <c r="F117" i="9"/>
  <c r="G117" i="9" s="1"/>
  <c r="H117" i="9" s="1"/>
  <c r="I117" i="9" s="1"/>
  <c r="J117" i="9" s="1"/>
  <c r="F116" i="9"/>
  <c r="G116" i="9" s="1"/>
  <c r="H116" i="9" s="1"/>
  <c r="I116" i="9" s="1"/>
  <c r="J116" i="9" s="1"/>
  <c r="F115" i="9"/>
  <c r="G115" i="9" s="1"/>
  <c r="H115" i="9" s="1"/>
  <c r="I115" i="9" s="1"/>
  <c r="J115" i="9" s="1"/>
  <c r="F114" i="9"/>
  <c r="G114" i="9" s="1"/>
  <c r="H114" i="9" s="1"/>
  <c r="I114" i="9" s="1"/>
  <c r="J114" i="9" s="1"/>
  <c r="F113" i="9"/>
  <c r="G113" i="9" s="1"/>
  <c r="H113" i="9" s="1"/>
  <c r="I113" i="9" s="1"/>
  <c r="J113" i="9" s="1"/>
  <c r="F112" i="9"/>
  <c r="G112" i="9" s="1"/>
  <c r="H112" i="9" s="1"/>
  <c r="I112" i="9" s="1"/>
  <c r="J112" i="9" s="1"/>
  <c r="F111" i="9"/>
  <c r="G111" i="9" s="1"/>
  <c r="H111" i="9" s="1"/>
  <c r="I111" i="9" s="1"/>
  <c r="J111" i="9" s="1"/>
  <c r="F110" i="9"/>
  <c r="G110" i="9" s="1"/>
  <c r="H110" i="9" s="1"/>
  <c r="I110" i="9" s="1"/>
  <c r="J110" i="9" s="1"/>
  <c r="F109" i="9"/>
  <c r="G109" i="9" s="1"/>
  <c r="H109" i="9" s="1"/>
  <c r="I109" i="9" s="1"/>
  <c r="J109" i="9" s="1"/>
  <c r="F108" i="9"/>
  <c r="G108" i="9" s="1"/>
  <c r="H108" i="9" s="1"/>
  <c r="I108" i="9" s="1"/>
  <c r="J108" i="9" s="1"/>
  <c r="F107" i="9"/>
  <c r="G107" i="9" s="1"/>
  <c r="H107" i="9" s="1"/>
  <c r="I107" i="9" s="1"/>
  <c r="J107" i="9" s="1"/>
  <c r="F106" i="9"/>
  <c r="G106" i="9" s="1"/>
  <c r="H106" i="9" s="1"/>
  <c r="I106" i="9" s="1"/>
  <c r="J106" i="9" s="1"/>
  <c r="F105" i="9"/>
  <c r="G105" i="9" s="1"/>
  <c r="H105" i="9" s="1"/>
  <c r="I105" i="9" s="1"/>
  <c r="J105" i="9" s="1"/>
  <c r="F104" i="9"/>
  <c r="G104" i="9" s="1"/>
  <c r="H104" i="9" s="1"/>
  <c r="I104" i="9" s="1"/>
  <c r="J104" i="9" s="1"/>
  <c r="F103" i="9"/>
  <c r="G103" i="9" s="1"/>
  <c r="H103" i="9" s="1"/>
  <c r="I103" i="9" s="1"/>
  <c r="J103" i="9" s="1"/>
  <c r="F102" i="9"/>
  <c r="G102" i="9" s="1"/>
  <c r="H102" i="9" s="1"/>
  <c r="I102" i="9" s="1"/>
  <c r="J102" i="9" s="1"/>
  <c r="F101" i="9"/>
  <c r="G101" i="9" s="1"/>
  <c r="H101" i="9" s="1"/>
  <c r="I101" i="9" s="1"/>
  <c r="J101" i="9" s="1"/>
  <c r="F100" i="9"/>
  <c r="G100" i="9" s="1"/>
  <c r="H100" i="9" s="1"/>
  <c r="I100" i="9" s="1"/>
  <c r="J100" i="9" s="1"/>
  <c r="F99" i="9"/>
  <c r="G99" i="9" s="1"/>
  <c r="H99" i="9" s="1"/>
  <c r="I99" i="9" s="1"/>
  <c r="J99" i="9" s="1"/>
  <c r="F98" i="9"/>
  <c r="G98" i="9" s="1"/>
  <c r="H98" i="9" s="1"/>
  <c r="I98" i="9" s="1"/>
  <c r="J98" i="9" s="1"/>
  <c r="F97" i="9"/>
  <c r="G97" i="9" s="1"/>
  <c r="H97" i="9" s="1"/>
  <c r="I97" i="9" s="1"/>
  <c r="J97" i="9" s="1"/>
  <c r="F96" i="9"/>
  <c r="G96" i="9" s="1"/>
  <c r="H96" i="9" s="1"/>
  <c r="I96" i="9" s="1"/>
  <c r="J96" i="9" s="1"/>
  <c r="F95" i="9"/>
  <c r="G95" i="9" s="1"/>
  <c r="H95" i="9" s="1"/>
  <c r="I95" i="9" s="1"/>
  <c r="J95" i="9" s="1"/>
  <c r="F94" i="9"/>
  <c r="G94" i="9" s="1"/>
  <c r="H94" i="9" s="1"/>
  <c r="I94" i="9" s="1"/>
  <c r="J94" i="9" s="1"/>
  <c r="F93" i="9"/>
  <c r="G93" i="9" s="1"/>
  <c r="H93" i="9" s="1"/>
  <c r="I93" i="9" s="1"/>
  <c r="J93" i="9" s="1"/>
  <c r="F92" i="9"/>
  <c r="G92" i="9" s="1"/>
  <c r="H92" i="9" s="1"/>
  <c r="I92" i="9" s="1"/>
  <c r="J92" i="9" s="1"/>
  <c r="F91" i="9"/>
  <c r="G91" i="9" s="1"/>
  <c r="H91" i="9" s="1"/>
  <c r="I91" i="9" s="1"/>
  <c r="J91" i="9" s="1"/>
  <c r="F90" i="9"/>
  <c r="G90" i="9" s="1"/>
  <c r="H90" i="9" s="1"/>
  <c r="I90" i="9" s="1"/>
  <c r="J90" i="9" s="1"/>
  <c r="F89" i="9"/>
  <c r="G89" i="9" s="1"/>
  <c r="H89" i="9" s="1"/>
  <c r="I89" i="9" s="1"/>
  <c r="J89" i="9" s="1"/>
  <c r="F88" i="9"/>
  <c r="G88" i="9" s="1"/>
  <c r="H88" i="9" s="1"/>
  <c r="I88" i="9" s="1"/>
  <c r="J88" i="9" s="1"/>
  <c r="F87" i="9"/>
  <c r="G87" i="9" s="1"/>
  <c r="H87" i="9" s="1"/>
  <c r="I87" i="9" s="1"/>
  <c r="J87" i="9" s="1"/>
  <c r="F86" i="9"/>
  <c r="G86" i="9" s="1"/>
  <c r="H86" i="9" s="1"/>
  <c r="I86" i="9" s="1"/>
  <c r="J86" i="9" s="1"/>
  <c r="F85" i="9"/>
  <c r="G85" i="9" s="1"/>
  <c r="H85" i="9" s="1"/>
  <c r="I85" i="9" s="1"/>
  <c r="J85" i="9" s="1"/>
  <c r="F84" i="9"/>
  <c r="G84" i="9" s="1"/>
  <c r="H84" i="9" s="1"/>
  <c r="I84" i="9" s="1"/>
  <c r="J84" i="9" s="1"/>
  <c r="F83" i="9"/>
  <c r="G83" i="9" s="1"/>
  <c r="H83" i="9" s="1"/>
  <c r="I83" i="9" s="1"/>
  <c r="J83" i="9" s="1"/>
  <c r="F82" i="9"/>
  <c r="G82" i="9" s="1"/>
  <c r="H82" i="9" s="1"/>
  <c r="I82" i="9" s="1"/>
  <c r="J82" i="9" s="1"/>
  <c r="F81" i="9"/>
  <c r="G81" i="9" s="1"/>
  <c r="H81" i="9" s="1"/>
  <c r="I81" i="9" s="1"/>
  <c r="J81" i="9" s="1"/>
  <c r="F80" i="9"/>
  <c r="G80" i="9" s="1"/>
  <c r="H80" i="9" s="1"/>
  <c r="I80" i="9" s="1"/>
  <c r="J80" i="9" s="1"/>
  <c r="F79" i="9"/>
  <c r="G79" i="9" s="1"/>
  <c r="H79" i="9" s="1"/>
  <c r="I79" i="9" s="1"/>
  <c r="J79" i="9" s="1"/>
  <c r="F78" i="9"/>
  <c r="G78" i="9" s="1"/>
  <c r="H78" i="9" s="1"/>
  <c r="I78" i="9" s="1"/>
  <c r="J78" i="9" s="1"/>
  <c r="F77" i="9"/>
  <c r="G77" i="9" s="1"/>
  <c r="H77" i="9" s="1"/>
  <c r="I77" i="9" s="1"/>
  <c r="J77" i="9" s="1"/>
  <c r="F76" i="9"/>
  <c r="G76" i="9" s="1"/>
  <c r="H76" i="9" s="1"/>
  <c r="I76" i="9" s="1"/>
  <c r="J76" i="9" s="1"/>
  <c r="F75" i="9"/>
  <c r="G75" i="9" s="1"/>
  <c r="H75" i="9" s="1"/>
  <c r="I75" i="9" s="1"/>
  <c r="J75" i="9" s="1"/>
  <c r="F74" i="9"/>
  <c r="G74" i="9" s="1"/>
  <c r="H74" i="9" s="1"/>
  <c r="I74" i="9" s="1"/>
  <c r="J74" i="9" s="1"/>
  <c r="F73" i="9"/>
  <c r="G73" i="9" s="1"/>
  <c r="H73" i="9" s="1"/>
  <c r="I73" i="9" s="1"/>
  <c r="J73" i="9" s="1"/>
  <c r="F72" i="9"/>
  <c r="G72" i="9" s="1"/>
  <c r="H72" i="9" s="1"/>
  <c r="I72" i="9" s="1"/>
  <c r="J72" i="9" s="1"/>
  <c r="F71" i="9"/>
  <c r="G71" i="9" s="1"/>
  <c r="H71" i="9" s="1"/>
  <c r="I71" i="9" s="1"/>
  <c r="J71" i="9" s="1"/>
  <c r="F70" i="9"/>
  <c r="G70" i="9" s="1"/>
  <c r="H70" i="9" s="1"/>
  <c r="I70" i="9" s="1"/>
  <c r="J70" i="9" s="1"/>
  <c r="F69" i="9"/>
  <c r="G69" i="9" s="1"/>
  <c r="H69" i="9" s="1"/>
  <c r="I69" i="9" s="1"/>
  <c r="J69" i="9" s="1"/>
  <c r="F68" i="9"/>
  <c r="G68" i="9" s="1"/>
  <c r="H68" i="9" s="1"/>
  <c r="I68" i="9" s="1"/>
  <c r="J68" i="9" s="1"/>
  <c r="F67" i="9"/>
  <c r="G67" i="9" s="1"/>
  <c r="H67" i="9" s="1"/>
  <c r="I67" i="9" s="1"/>
  <c r="J67" i="9" s="1"/>
  <c r="F66" i="9"/>
  <c r="G66" i="9" s="1"/>
  <c r="H66" i="9" s="1"/>
  <c r="I66" i="9" s="1"/>
  <c r="J66" i="9" s="1"/>
  <c r="F65" i="9"/>
  <c r="G65" i="9" s="1"/>
  <c r="H65" i="9" s="1"/>
  <c r="I65" i="9" s="1"/>
  <c r="J65" i="9" s="1"/>
  <c r="F64" i="9"/>
  <c r="G64" i="9" s="1"/>
  <c r="H64" i="9" s="1"/>
  <c r="I64" i="9" s="1"/>
  <c r="J64" i="9" s="1"/>
  <c r="F63" i="9"/>
  <c r="G63" i="9" s="1"/>
  <c r="H63" i="9" s="1"/>
  <c r="I63" i="9" s="1"/>
  <c r="J63" i="9" s="1"/>
  <c r="F62" i="9"/>
  <c r="G62" i="9" s="1"/>
  <c r="H62" i="9" s="1"/>
  <c r="I62" i="9" s="1"/>
  <c r="J62" i="9" s="1"/>
  <c r="F61" i="9"/>
  <c r="G61" i="9" s="1"/>
  <c r="H61" i="9" s="1"/>
  <c r="I61" i="9" s="1"/>
  <c r="J61" i="9" s="1"/>
  <c r="F60" i="9"/>
  <c r="G60" i="9" s="1"/>
  <c r="H60" i="9" s="1"/>
  <c r="I60" i="9" s="1"/>
  <c r="J60" i="9" s="1"/>
  <c r="F59" i="9"/>
  <c r="G59" i="9" s="1"/>
  <c r="H59" i="9" s="1"/>
  <c r="I59" i="9" s="1"/>
  <c r="J59" i="9" s="1"/>
  <c r="F58" i="9"/>
  <c r="G58" i="9" s="1"/>
  <c r="H58" i="9" s="1"/>
  <c r="I58" i="9" s="1"/>
  <c r="J58" i="9" s="1"/>
  <c r="F57" i="9"/>
  <c r="G57" i="9" s="1"/>
  <c r="H57" i="9" s="1"/>
  <c r="I57" i="9" s="1"/>
  <c r="J57" i="9" s="1"/>
  <c r="F56" i="9"/>
  <c r="G56" i="9" s="1"/>
  <c r="H56" i="9" s="1"/>
  <c r="I56" i="9" s="1"/>
  <c r="J56" i="9" s="1"/>
  <c r="F55" i="9"/>
  <c r="G55" i="9" s="1"/>
  <c r="H55" i="9" s="1"/>
  <c r="I55" i="9" s="1"/>
  <c r="J55" i="9" s="1"/>
  <c r="F54" i="9"/>
  <c r="G54" i="9" s="1"/>
  <c r="H54" i="9" s="1"/>
  <c r="I54" i="9" s="1"/>
  <c r="J54" i="9" s="1"/>
  <c r="F53" i="9"/>
  <c r="G53" i="9" s="1"/>
  <c r="H53" i="9" s="1"/>
  <c r="I53" i="9" s="1"/>
  <c r="J53" i="9" s="1"/>
  <c r="F52" i="9"/>
  <c r="G52" i="9" s="1"/>
  <c r="H52" i="9" s="1"/>
  <c r="I52" i="9" s="1"/>
  <c r="J52" i="9" s="1"/>
  <c r="F51" i="9"/>
  <c r="G51" i="9" s="1"/>
  <c r="H51" i="9" s="1"/>
  <c r="I51" i="9" s="1"/>
  <c r="J51" i="9" s="1"/>
  <c r="F50" i="9"/>
  <c r="G50" i="9" s="1"/>
  <c r="H50" i="9" s="1"/>
  <c r="I50" i="9" s="1"/>
  <c r="J50" i="9" s="1"/>
  <c r="F49" i="9"/>
  <c r="G49" i="9" s="1"/>
  <c r="H49" i="9" s="1"/>
  <c r="I49" i="9" s="1"/>
  <c r="J49" i="9" s="1"/>
  <c r="F48" i="9"/>
  <c r="G48" i="9" s="1"/>
  <c r="H48" i="9" s="1"/>
  <c r="I48" i="9" s="1"/>
  <c r="J48" i="9" s="1"/>
  <c r="F47" i="9"/>
  <c r="G47" i="9" s="1"/>
  <c r="H47" i="9" s="1"/>
  <c r="I47" i="9" s="1"/>
  <c r="J47" i="9" s="1"/>
  <c r="F46" i="9"/>
  <c r="G46" i="9" s="1"/>
  <c r="H46" i="9" s="1"/>
  <c r="I46" i="9" s="1"/>
  <c r="J46" i="9" s="1"/>
  <c r="F45" i="9"/>
  <c r="G45" i="9" s="1"/>
  <c r="H45" i="9" s="1"/>
  <c r="I45" i="9" s="1"/>
  <c r="J45" i="9" s="1"/>
  <c r="F44" i="9"/>
  <c r="G44" i="9" s="1"/>
  <c r="H44" i="9" s="1"/>
  <c r="I44" i="9" s="1"/>
  <c r="J44" i="9" s="1"/>
  <c r="F43" i="9"/>
  <c r="G43" i="9" s="1"/>
  <c r="H43" i="9" s="1"/>
  <c r="I43" i="9" s="1"/>
  <c r="J43" i="9" s="1"/>
  <c r="F42" i="9"/>
  <c r="G42" i="9" s="1"/>
  <c r="H42" i="9" s="1"/>
  <c r="I42" i="9" s="1"/>
  <c r="J42" i="9" s="1"/>
  <c r="F41" i="9"/>
  <c r="G41" i="9" s="1"/>
  <c r="H41" i="9" s="1"/>
  <c r="I41" i="9" s="1"/>
  <c r="J41" i="9" s="1"/>
  <c r="F40" i="9"/>
  <c r="G40" i="9" s="1"/>
  <c r="H40" i="9" s="1"/>
  <c r="I40" i="9" s="1"/>
  <c r="J40" i="9" s="1"/>
  <c r="F39" i="9"/>
  <c r="G39" i="9" s="1"/>
  <c r="H39" i="9" s="1"/>
  <c r="I39" i="9" s="1"/>
  <c r="J39" i="9" s="1"/>
  <c r="F38" i="9"/>
  <c r="G38" i="9" s="1"/>
  <c r="H38" i="9" s="1"/>
  <c r="I38" i="9" s="1"/>
  <c r="J38" i="9" s="1"/>
  <c r="F37" i="9"/>
  <c r="G37" i="9" s="1"/>
  <c r="H37" i="9" s="1"/>
  <c r="I37" i="9" s="1"/>
  <c r="J37" i="9" s="1"/>
  <c r="F36" i="9"/>
  <c r="G36" i="9" s="1"/>
  <c r="H36" i="9" s="1"/>
  <c r="I36" i="9" s="1"/>
  <c r="J36" i="9" s="1"/>
  <c r="F35" i="9"/>
  <c r="G35" i="9" s="1"/>
  <c r="H35" i="9" s="1"/>
  <c r="I35" i="9" s="1"/>
  <c r="J35" i="9" s="1"/>
  <c r="F34" i="9"/>
  <c r="G34" i="9" s="1"/>
  <c r="H34" i="9" s="1"/>
  <c r="I34" i="9" s="1"/>
  <c r="J34" i="9" s="1"/>
  <c r="F33" i="9"/>
  <c r="G33" i="9" s="1"/>
  <c r="H33" i="9" s="1"/>
  <c r="I33" i="9" s="1"/>
  <c r="J33" i="9" s="1"/>
  <c r="F32" i="9"/>
  <c r="G32" i="9" s="1"/>
  <c r="H32" i="9" s="1"/>
  <c r="I32" i="9" s="1"/>
  <c r="J32" i="9" s="1"/>
  <c r="F31" i="9"/>
  <c r="G31" i="9" s="1"/>
  <c r="H31" i="9" s="1"/>
  <c r="I31" i="9" s="1"/>
  <c r="J31" i="9" s="1"/>
  <c r="F30" i="9"/>
  <c r="G30" i="9" s="1"/>
  <c r="H30" i="9" s="1"/>
  <c r="I30" i="9" s="1"/>
  <c r="J30" i="9" s="1"/>
  <c r="F29" i="9"/>
  <c r="G29" i="9" s="1"/>
  <c r="H29" i="9" s="1"/>
  <c r="I29" i="9" s="1"/>
  <c r="J29" i="9" s="1"/>
  <c r="F28" i="9"/>
  <c r="G28" i="9" s="1"/>
  <c r="H28" i="9" s="1"/>
  <c r="I28" i="9" s="1"/>
  <c r="J28" i="9" s="1"/>
  <c r="F27" i="9"/>
  <c r="G27" i="9" s="1"/>
  <c r="H27" i="9" s="1"/>
  <c r="I27" i="9" s="1"/>
  <c r="J27" i="9" s="1"/>
  <c r="F26" i="9"/>
  <c r="G26" i="9" s="1"/>
  <c r="H26" i="9" s="1"/>
  <c r="I26" i="9" s="1"/>
  <c r="J26" i="9" s="1"/>
  <c r="F25" i="9"/>
  <c r="G25" i="9" s="1"/>
  <c r="H25" i="9" s="1"/>
  <c r="I25" i="9" s="1"/>
  <c r="J25" i="9" s="1"/>
  <c r="F24" i="9"/>
  <c r="G24" i="9" s="1"/>
  <c r="H24" i="9" s="1"/>
  <c r="I24" i="9" s="1"/>
  <c r="J24" i="9" s="1"/>
  <c r="F23" i="9"/>
  <c r="G23" i="9" s="1"/>
  <c r="H23" i="9" s="1"/>
  <c r="I23" i="9" s="1"/>
  <c r="J23" i="9" s="1"/>
  <c r="F22" i="9"/>
  <c r="G22" i="9" s="1"/>
  <c r="H22" i="9" s="1"/>
  <c r="I22" i="9" s="1"/>
  <c r="J22" i="9" s="1"/>
  <c r="F21" i="9"/>
  <c r="G21" i="9" s="1"/>
  <c r="H21" i="9" s="1"/>
  <c r="I21" i="9" s="1"/>
  <c r="J21" i="9" s="1"/>
  <c r="F20" i="9"/>
  <c r="G20" i="9" s="1"/>
  <c r="H20" i="9" s="1"/>
  <c r="I20" i="9" s="1"/>
  <c r="J20" i="9" s="1"/>
  <c r="F19" i="9"/>
  <c r="G19" i="9" s="1"/>
  <c r="H19" i="9" s="1"/>
  <c r="I19" i="9" s="1"/>
  <c r="J19" i="9" s="1"/>
  <c r="F18" i="9"/>
  <c r="H18" i="9" s="1"/>
  <c r="I18" i="9" s="1"/>
  <c r="J18" i="9" s="1"/>
  <c r="F17" i="9"/>
  <c r="G17" i="9" s="1"/>
  <c r="H17" i="9" s="1"/>
  <c r="I17" i="9" s="1"/>
  <c r="J17" i="9" s="1"/>
  <c r="F184" i="6"/>
  <c r="G184" i="6" s="1"/>
  <c r="H184" i="6" s="1"/>
  <c r="I184" i="6" s="1"/>
  <c r="J184" i="6" s="1"/>
  <c r="F183" i="6"/>
  <c r="G183" i="6" s="1"/>
  <c r="H183" i="6" s="1"/>
  <c r="I183" i="6" s="1"/>
  <c r="J183" i="6" s="1"/>
  <c r="F182" i="6"/>
  <c r="G182" i="6" s="1"/>
  <c r="H182" i="6" s="1"/>
  <c r="I182" i="6" s="1"/>
  <c r="J182" i="6" s="1"/>
  <c r="F181" i="6"/>
  <c r="G181" i="6" s="1"/>
  <c r="H181" i="6" s="1"/>
  <c r="I181" i="6" s="1"/>
  <c r="J181" i="6" s="1"/>
  <c r="F180" i="6"/>
  <c r="G180" i="6" s="1"/>
  <c r="H180" i="6" s="1"/>
  <c r="I180" i="6" s="1"/>
  <c r="J180" i="6" s="1"/>
  <c r="F179" i="6"/>
  <c r="G179" i="6" s="1"/>
  <c r="H179" i="6" s="1"/>
  <c r="I179" i="6" s="1"/>
  <c r="J179" i="6" s="1"/>
  <c r="F178" i="6"/>
  <c r="G178" i="6" s="1"/>
  <c r="H178" i="6" s="1"/>
  <c r="I178" i="6" s="1"/>
  <c r="J178" i="6" s="1"/>
  <c r="F177" i="6"/>
  <c r="G177" i="6" s="1"/>
  <c r="H177" i="6" s="1"/>
  <c r="I177" i="6" s="1"/>
  <c r="J177" i="6" s="1"/>
  <c r="F176" i="6"/>
  <c r="G176" i="6" s="1"/>
  <c r="H176" i="6" s="1"/>
  <c r="I176" i="6" s="1"/>
  <c r="J176" i="6" s="1"/>
  <c r="F175" i="6"/>
  <c r="G175" i="6" s="1"/>
  <c r="H175" i="6" s="1"/>
  <c r="I175" i="6" s="1"/>
  <c r="J175" i="6" s="1"/>
  <c r="F174" i="6"/>
  <c r="G174" i="6" s="1"/>
  <c r="H174" i="6" s="1"/>
  <c r="I174" i="6" s="1"/>
  <c r="J174" i="6" s="1"/>
  <c r="F173" i="6"/>
  <c r="G173" i="6" s="1"/>
  <c r="H173" i="6" s="1"/>
  <c r="I173" i="6" s="1"/>
  <c r="J173" i="6" s="1"/>
  <c r="F172" i="6"/>
  <c r="G172" i="6" s="1"/>
  <c r="H172" i="6" s="1"/>
  <c r="I172" i="6" s="1"/>
  <c r="J172" i="6" s="1"/>
  <c r="F171" i="6"/>
  <c r="G171" i="6" s="1"/>
  <c r="H171" i="6" s="1"/>
  <c r="I171" i="6" s="1"/>
  <c r="J171" i="6" s="1"/>
  <c r="F170" i="6"/>
  <c r="G170" i="6" s="1"/>
  <c r="H170" i="6" s="1"/>
  <c r="I170" i="6" s="1"/>
  <c r="J170" i="6" s="1"/>
  <c r="F169" i="6"/>
  <c r="G169" i="6" s="1"/>
  <c r="H169" i="6" s="1"/>
  <c r="I169" i="6" s="1"/>
  <c r="J169" i="6" s="1"/>
  <c r="F168" i="6"/>
  <c r="G168" i="6" s="1"/>
  <c r="H168" i="6" s="1"/>
  <c r="I168" i="6" s="1"/>
  <c r="J168" i="6" s="1"/>
  <c r="F167" i="6"/>
  <c r="G167" i="6" s="1"/>
  <c r="H167" i="6" s="1"/>
  <c r="I167" i="6" s="1"/>
  <c r="J167" i="6" s="1"/>
  <c r="F166" i="6"/>
  <c r="G166" i="6" s="1"/>
  <c r="H166" i="6" s="1"/>
  <c r="I166" i="6" s="1"/>
  <c r="J166" i="6" s="1"/>
  <c r="F165" i="6"/>
  <c r="G165" i="6" s="1"/>
  <c r="H165" i="6" s="1"/>
  <c r="I165" i="6" s="1"/>
  <c r="J165" i="6" s="1"/>
  <c r="F164" i="6"/>
  <c r="G164" i="6" s="1"/>
  <c r="H164" i="6" s="1"/>
  <c r="I164" i="6" s="1"/>
  <c r="J164" i="6" s="1"/>
  <c r="F163" i="6"/>
  <c r="G163" i="6" s="1"/>
  <c r="H163" i="6" s="1"/>
  <c r="I163" i="6" s="1"/>
  <c r="J163" i="6" s="1"/>
  <c r="F162" i="6"/>
  <c r="G162" i="6" s="1"/>
  <c r="H162" i="6" s="1"/>
  <c r="I162" i="6" s="1"/>
  <c r="J162" i="6" s="1"/>
  <c r="F161" i="6"/>
  <c r="G161" i="6" s="1"/>
  <c r="H161" i="6" s="1"/>
  <c r="I161" i="6" s="1"/>
  <c r="J161" i="6" s="1"/>
  <c r="F160" i="6"/>
  <c r="G160" i="6" s="1"/>
  <c r="H160" i="6" s="1"/>
  <c r="I160" i="6" s="1"/>
  <c r="J160" i="6" s="1"/>
  <c r="F159" i="6"/>
  <c r="G159" i="6" s="1"/>
  <c r="H159" i="6" s="1"/>
  <c r="I159" i="6" s="1"/>
  <c r="J159" i="6" s="1"/>
  <c r="F158" i="6"/>
  <c r="G158" i="6" s="1"/>
  <c r="H158" i="6" s="1"/>
  <c r="I158" i="6" s="1"/>
  <c r="J158" i="6" s="1"/>
  <c r="F157" i="6"/>
  <c r="G157" i="6" s="1"/>
  <c r="H157" i="6" s="1"/>
  <c r="I157" i="6" s="1"/>
  <c r="J157" i="6" s="1"/>
  <c r="F156" i="6"/>
  <c r="G156" i="6" s="1"/>
  <c r="H156" i="6" s="1"/>
  <c r="I156" i="6" s="1"/>
  <c r="J156" i="6" s="1"/>
  <c r="F155" i="6"/>
  <c r="G155" i="6" s="1"/>
  <c r="H155" i="6" s="1"/>
  <c r="I155" i="6" s="1"/>
  <c r="J155" i="6" s="1"/>
  <c r="F154" i="6"/>
  <c r="G154" i="6" s="1"/>
  <c r="H154" i="6" s="1"/>
  <c r="I154" i="6" s="1"/>
  <c r="J154" i="6" s="1"/>
  <c r="F153" i="6"/>
  <c r="G153" i="6" s="1"/>
  <c r="H153" i="6" s="1"/>
  <c r="I153" i="6" s="1"/>
  <c r="J153" i="6" s="1"/>
  <c r="F152" i="6"/>
  <c r="G152" i="6" s="1"/>
  <c r="H152" i="6" s="1"/>
  <c r="I152" i="6" s="1"/>
  <c r="J152" i="6" s="1"/>
  <c r="F151" i="6"/>
  <c r="G151" i="6" s="1"/>
  <c r="H151" i="6" s="1"/>
  <c r="I151" i="6" s="1"/>
  <c r="J151" i="6" s="1"/>
  <c r="F150" i="6"/>
  <c r="G150" i="6" s="1"/>
  <c r="H150" i="6" s="1"/>
  <c r="I150" i="6" s="1"/>
  <c r="J150" i="6" s="1"/>
  <c r="F149" i="6"/>
  <c r="G149" i="6" s="1"/>
  <c r="H149" i="6" s="1"/>
  <c r="I149" i="6" s="1"/>
  <c r="J149" i="6" s="1"/>
  <c r="F148" i="6"/>
  <c r="G148" i="6" s="1"/>
  <c r="H148" i="6" s="1"/>
  <c r="I148" i="6" s="1"/>
  <c r="J148" i="6" s="1"/>
  <c r="F147" i="6"/>
  <c r="G147" i="6" s="1"/>
  <c r="H147" i="6" s="1"/>
  <c r="I147" i="6" s="1"/>
  <c r="J147" i="6" s="1"/>
  <c r="F146" i="6"/>
  <c r="G146" i="6" s="1"/>
  <c r="H146" i="6" s="1"/>
  <c r="I146" i="6" s="1"/>
  <c r="J146" i="6" s="1"/>
  <c r="F145" i="6"/>
  <c r="G145" i="6" s="1"/>
  <c r="H145" i="6" s="1"/>
  <c r="I145" i="6" s="1"/>
  <c r="J145" i="6" s="1"/>
  <c r="F144" i="6"/>
  <c r="G144" i="6" s="1"/>
  <c r="H144" i="6" s="1"/>
  <c r="I144" i="6" s="1"/>
  <c r="J144" i="6" s="1"/>
  <c r="F143" i="6"/>
  <c r="G143" i="6" s="1"/>
  <c r="H143" i="6" s="1"/>
  <c r="I143" i="6" s="1"/>
  <c r="J143" i="6" s="1"/>
  <c r="F142" i="6"/>
  <c r="G142" i="6" s="1"/>
  <c r="H142" i="6" s="1"/>
  <c r="I142" i="6" s="1"/>
  <c r="J142" i="6" s="1"/>
  <c r="F141" i="6"/>
  <c r="G141" i="6" s="1"/>
  <c r="H141" i="6" s="1"/>
  <c r="I141" i="6" s="1"/>
  <c r="J141" i="6" s="1"/>
  <c r="F140" i="6"/>
  <c r="G140" i="6" s="1"/>
  <c r="H140" i="6" s="1"/>
  <c r="I140" i="6" s="1"/>
  <c r="J140" i="6" s="1"/>
  <c r="F139" i="6"/>
  <c r="G139" i="6" s="1"/>
  <c r="H139" i="6" s="1"/>
  <c r="I139" i="6" s="1"/>
  <c r="J139" i="6" s="1"/>
  <c r="F138" i="6"/>
  <c r="G138" i="6" s="1"/>
  <c r="H138" i="6" s="1"/>
  <c r="I138" i="6" s="1"/>
  <c r="J138" i="6" s="1"/>
  <c r="F137" i="6"/>
  <c r="G137" i="6" s="1"/>
  <c r="H137" i="6" s="1"/>
  <c r="I137" i="6" s="1"/>
  <c r="J137" i="6" s="1"/>
  <c r="F136" i="6"/>
  <c r="G136" i="6" s="1"/>
  <c r="H136" i="6" s="1"/>
  <c r="I136" i="6" s="1"/>
  <c r="J136" i="6" s="1"/>
  <c r="F135" i="6"/>
  <c r="G135" i="6" s="1"/>
  <c r="H135" i="6" s="1"/>
  <c r="I135" i="6" s="1"/>
  <c r="J135" i="6" s="1"/>
  <c r="F134" i="6"/>
  <c r="G134" i="6" s="1"/>
  <c r="H134" i="6" s="1"/>
  <c r="I134" i="6" s="1"/>
  <c r="J134" i="6" s="1"/>
  <c r="F133" i="6"/>
  <c r="G133" i="6" s="1"/>
  <c r="H133" i="6" s="1"/>
  <c r="I133" i="6" s="1"/>
  <c r="J133" i="6" s="1"/>
  <c r="F132" i="6"/>
  <c r="G132" i="6" s="1"/>
  <c r="H132" i="6" s="1"/>
  <c r="I132" i="6" s="1"/>
  <c r="J132" i="6" s="1"/>
  <c r="F131" i="6"/>
  <c r="G131" i="6" s="1"/>
  <c r="H131" i="6" s="1"/>
  <c r="I131" i="6" s="1"/>
  <c r="J131" i="6" s="1"/>
  <c r="F130" i="6"/>
  <c r="G130" i="6" s="1"/>
  <c r="H130" i="6" s="1"/>
  <c r="I130" i="6" s="1"/>
  <c r="J130" i="6" s="1"/>
  <c r="F129" i="6"/>
  <c r="G129" i="6" s="1"/>
  <c r="H129" i="6" s="1"/>
  <c r="I129" i="6" s="1"/>
  <c r="J129" i="6" s="1"/>
  <c r="F128" i="6"/>
  <c r="G128" i="6" s="1"/>
  <c r="H128" i="6" s="1"/>
  <c r="I128" i="6" s="1"/>
  <c r="J128" i="6" s="1"/>
  <c r="F127" i="6"/>
  <c r="G127" i="6" s="1"/>
  <c r="H127" i="6" s="1"/>
  <c r="I127" i="6" s="1"/>
  <c r="J127" i="6" s="1"/>
  <c r="F126" i="6"/>
  <c r="G126" i="6" s="1"/>
  <c r="H126" i="6" s="1"/>
  <c r="I126" i="6" s="1"/>
  <c r="J126" i="6" s="1"/>
  <c r="F125" i="6"/>
  <c r="G125" i="6" s="1"/>
  <c r="H125" i="6" s="1"/>
  <c r="I125" i="6" s="1"/>
  <c r="J125" i="6" s="1"/>
  <c r="F124" i="6"/>
  <c r="G124" i="6" s="1"/>
  <c r="H124" i="6" s="1"/>
  <c r="I124" i="6" s="1"/>
  <c r="J124" i="6" s="1"/>
  <c r="F123" i="6"/>
  <c r="G123" i="6" s="1"/>
  <c r="H123" i="6" s="1"/>
  <c r="I123" i="6" s="1"/>
  <c r="J123" i="6" s="1"/>
  <c r="F122" i="6"/>
  <c r="G122" i="6" s="1"/>
  <c r="H122" i="6" s="1"/>
  <c r="I122" i="6" s="1"/>
  <c r="J122" i="6" s="1"/>
  <c r="F121" i="6"/>
  <c r="G121" i="6" s="1"/>
  <c r="H121" i="6" s="1"/>
  <c r="I121" i="6" s="1"/>
  <c r="J121" i="6" s="1"/>
  <c r="F120" i="6"/>
  <c r="G120" i="6" s="1"/>
  <c r="H120" i="6" s="1"/>
  <c r="I120" i="6" s="1"/>
  <c r="J120" i="6" s="1"/>
  <c r="F119" i="6"/>
  <c r="G119" i="6" s="1"/>
  <c r="H119" i="6" s="1"/>
  <c r="I119" i="6" s="1"/>
  <c r="J119" i="6" s="1"/>
  <c r="F118" i="6"/>
  <c r="G118" i="6" s="1"/>
  <c r="H118" i="6" s="1"/>
  <c r="I118" i="6" s="1"/>
  <c r="J118" i="6" s="1"/>
  <c r="F117" i="6"/>
  <c r="G117" i="6" s="1"/>
  <c r="H117" i="6" s="1"/>
  <c r="I117" i="6" s="1"/>
  <c r="J117" i="6" s="1"/>
  <c r="F116" i="6"/>
  <c r="G116" i="6" s="1"/>
  <c r="H116" i="6" s="1"/>
  <c r="I116" i="6" s="1"/>
  <c r="J116" i="6" s="1"/>
  <c r="F115" i="6"/>
  <c r="G115" i="6" s="1"/>
  <c r="H115" i="6" s="1"/>
  <c r="I115" i="6" s="1"/>
  <c r="J115" i="6" s="1"/>
  <c r="F114" i="6"/>
  <c r="G114" i="6" s="1"/>
  <c r="H114" i="6" s="1"/>
  <c r="I114" i="6" s="1"/>
  <c r="J114" i="6" s="1"/>
  <c r="F113" i="6"/>
  <c r="G113" i="6" s="1"/>
  <c r="H113" i="6" s="1"/>
  <c r="I113" i="6" s="1"/>
  <c r="J113" i="6" s="1"/>
  <c r="F112" i="6"/>
  <c r="G112" i="6" s="1"/>
  <c r="H112" i="6" s="1"/>
  <c r="I112" i="6" s="1"/>
  <c r="J112" i="6" s="1"/>
  <c r="F111" i="6"/>
  <c r="G111" i="6" s="1"/>
  <c r="H111" i="6" s="1"/>
  <c r="I111" i="6" s="1"/>
  <c r="J111" i="6" s="1"/>
  <c r="F110" i="6"/>
  <c r="G110" i="6" s="1"/>
  <c r="H110" i="6" s="1"/>
  <c r="I110" i="6" s="1"/>
  <c r="J110" i="6" s="1"/>
  <c r="F109" i="6"/>
  <c r="G109" i="6" s="1"/>
  <c r="H109" i="6" s="1"/>
  <c r="I109" i="6" s="1"/>
  <c r="J109" i="6" s="1"/>
  <c r="F108" i="6"/>
  <c r="G108" i="6" s="1"/>
  <c r="H108" i="6" s="1"/>
  <c r="I108" i="6" s="1"/>
  <c r="J108" i="6" s="1"/>
  <c r="F107" i="6"/>
  <c r="G107" i="6" s="1"/>
  <c r="H107" i="6" s="1"/>
  <c r="I107" i="6" s="1"/>
  <c r="J107" i="6" s="1"/>
  <c r="F106" i="6"/>
  <c r="G106" i="6" s="1"/>
  <c r="H106" i="6" s="1"/>
  <c r="I106" i="6" s="1"/>
  <c r="J106" i="6" s="1"/>
  <c r="F105" i="6"/>
  <c r="G105" i="6" s="1"/>
  <c r="H105" i="6" s="1"/>
  <c r="I105" i="6" s="1"/>
  <c r="J105" i="6" s="1"/>
  <c r="F104" i="6"/>
  <c r="G104" i="6" s="1"/>
  <c r="H104" i="6" s="1"/>
  <c r="I104" i="6" s="1"/>
  <c r="J104" i="6" s="1"/>
  <c r="F103" i="6"/>
  <c r="G103" i="6" s="1"/>
  <c r="H103" i="6" s="1"/>
  <c r="I103" i="6" s="1"/>
  <c r="J103" i="6" s="1"/>
  <c r="F102" i="6"/>
  <c r="G102" i="6" s="1"/>
  <c r="H102" i="6" s="1"/>
  <c r="I102" i="6" s="1"/>
  <c r="J102" i="6" s="1"/>
  <c r="F101" i="6"/>
  <c r="G101" i="6" s="1"/>
  <c r="H101" i="6" s="1"/>
  <c r="I101" i="6" s="1"/>
  <c r="J101" i="6" s="1"/>
  <c r="F100" i="6"/>
  <c r="G100" i="6" s="1"/>
  <c r="H100" i="6" s="1"/>
  <c r="I100" i="6" s="1"/>
  <c r="J100" i="6" s="1"/>
  <c r="F99" i="6"/>
  <c r="G99" i="6" s="1"/>
  <c r="H99" i="6" s="1"/>
  <c r="I99" i="6" s="1"/>
  <c r="J99" i="6" s="1"/>
  <c r="F98" i="6"/>
  <c r="G98" i="6" s="1"/>
  <c r="H98" i="6" s="1"/>
  <c r="I98" i="6" s="1"/>
  <c r="J98" i="6" s="1"/>
  <c r="F97" i="6"/>
  <c r="G97" i="6" s="1"/>
  <c r="H97" i="6" s="1"/>
  <c r="I97" i="6" s="1"/>
  <c r="J97" i="6" s="1"/>
  <c r="F96" i="6"/>
  <c r="G96" i="6" s="1"/>
  <c r="H96" i="6" s="1"/>
  <c r="I96" i="6" s="1"/>
  <c r="J96" i="6" s="1"/>
  <c r="F95" i="6"/>
  <c r="G95" i="6" s="1"/>
  <c r="H95" i="6" s="1"/>
  <c r="I95" i="6" s="1"/>
  <c r="J95" i="6" s="1"/>
  <c r="F94" i="6"/>
  <c r="G94" i="6" s="1"/>
  <c r="H94" i="6" s="1"/>
  <c r="I94" i="6" s="1"/>
  <c r="J94" i="6" s="1"/>
  <c r="F93" i="6"/>
  <c r="G93" i="6" s="1"/>
  <c r="H93" i="6" s="1"/>
  <c r="I93" i="6" s="1"/>
  <c r="J93" i="6" s="1"/>
  <c r="F92" i="6"/>
  <c r="G92" i="6" s="1"/>
  <c r="H92" i="6" s="1"/>
  <c r="I92" i="6" s="1"/>
  <c r="J92" i="6" s="1"/>
  <c r="F91" i="6"/>
  <c r="G91" i="6" s="1"/>
  <c r="H91" i="6" s="1"/>
  <c r="I91" i="6" s="1"/>
  <c r="J91" i="6" s="1"/>
  <c r="F90" i="6"/>
  <c r="G90" i="6" s="1"/>
  <c r="H90" i="6" s="1"/>
  <c r="I90" i="6" s="1"/>
  <c r="J90" i="6" s="1"/>
  <c r="F89" i="6"/>
  <c r="G89" i="6" s="1"/>
  <c r="H89" i="6" s="1"/>
  <c r="I89" i="6" s="1"/>
  <c r="J89" i="6" s="1"/>
  <c r="F88" i="6"/>
  <c r="G88" i="6" s="1"/>
  <c r="H88" i="6" s="1"/>
  <c r="I88" i="6" s="1"/>
  <c r="J88" i="6" s="1"/>
  <c r="F87" i="6"/>
  <c r="G87" i="6" s="1"/>
  <c r="H87" i="6" s="1"/>
  <c r="I87" i="6" s="1"/>
  <c r="J87" i="6" s="1"/>
  <c r="F86" i="6"/>
  <c r="G86" i="6" s="1"/>
  <c r="H86" i="6" s="1"/>
  <c r="I86" i="6" s="1"/>
  <c r="J86" i="6" s="1"/>
  <c r="F85" i="6"/>
  <c r="G85" i="6" s="1"/>
  <c r="H85" i="6" s="1"/>
  <c r="I85" i="6" s="1"/>
  <c r="J85" i="6" s="1"/>
  <c r="F84" i="6"/>
  <c r="G84" i="6" s="1"/>
  <c r="H84" i="6" s="1"/>
  <c r="I84" i="6" s="1"/>
  <c r="J84" i="6" s="1"/>
  <c r="F83" i="6"/>
  <c r="G83" i="6" s="1"/>
  <c r="H83" i="6" s="1"/>
  <c r="I83" i="6" s="1"/>
  <c r="J83" i="6" s="1"/>
  <c r="F82" i="6"/>
  <c r="G82" i="6" s="1"/>
  <c r="H82" i="6" s="1"/>
  <c r="I82" i="6" s="1"/>
  <c r="J82" i="6" s="1"/>
  <c r="F81" i="6"/>
  <c r="G81" i="6" s="1"/>
  <c r="H81" i="6" s="1"/>
  <c r="I81" i="6" s="1"/>
  <c r="J81" i="6" s="1"/>
  <c r="F80" i="6"/>
  <c r="G80" i="6" s="1"/>
  <c r="H80" i="6" s="1"/>
  <c r="I80" i="6" s="1"/>
  <c r="J80" i="6" s="1"/>
  <c r="F79" i="6"/>
  <c r="G79" i="6" s="1"/>
  <c r="H79" i="6" s="1"/>
  <c r="I79" i="6" s="1"/>
  <c r="J79" i="6" s="1"/>
  <c r="F78" i="6"/>
  <c r="G78" i="6" s="1"/>
  <c r="H78" i="6" s="1"/>
  <c r="I78" i="6" s="1"/>
  <c r="J78" i="6" s="1"/>
  <c r="F77" i="6"/>
  <c r="G77" i="6" s="1"/>
  <c r="H77" i="6" s="1"/>
  <c r="I77" i="6" s="1"/>
  <c r="J77" i="6" s="1"/>
  <c r="F76" i="6"/>
  <c r="G76" i="6" s="1"/>
  <c r="H76" i="6" s="1"/>
  <c r="I76" i="6" s="1"/>
  <c r="J76" i="6" s="1"/>
  <c r="F75" i="6"/>
  <c r="G75" i="6" s="1"/>
  <c r="H75" i="6" s="1"/>
  <c r="I75" i="6" s="1"/>
  <c r="J75" i="6" s="1"/>
  <c r="F74" i="6"/>
  <c r="G74" i="6" s="1"/>
  <c r="H74" i="6" s="1"/>
  <c r="I74" i="6" s="1"/>
  <c r="J74" i="6" s="1"/>
  <c r="F73" i="6"/>
  <c r="G73" i="6" s="1"/>
  <c r="H73" i="6" s="1"/>
  <c r="I73" i="6" s="1"/>
  <c r="J73" i="6" s="1"/>
  <c r="F72" i="6"/>
  <c r="G72" i="6" s="1"/>
  <c r="H72" i="6" s="1"/>
  <c r="I72" i="6" s="1"/>
  <c r="J72" i="6" s="1"/>
  <c r="F71" i="6"/>
  <c r="G71" i="6" s="1"/>
  <c r="H71" i="6" s="1"/>
  <c r="I71" i="6" s="1"/>
  <c r="J71" i="6" s="1"/>
  <c r="F70" i="6"/>
  <c r="G70" i="6" s="1"/>
  <c r="H70" i="6" s="1"/>
  <c r="I70" i="6" s="1"/>
  <c r="J70" i="6" s="1"/>
  <c r="F69" i="6"/>
  <c r="G69" i="6" s="1"/>
  <c r="H69" i="6" s="1"/>
  <c r="I69" i="6" s="1"/>
  <c r="J69" i="6" s="1"/>
  <c r="F68" i="6"/>
  <c r="G68" i="6" s="1"/>
  <c r="H68" i="6" s="1"/>
  <c r="I68" i="6" s="1"/>
  <c r="J68" i="6" s="1"/>
  <c r="F67" i="6"/>
  <c r="G67" i="6" s="1"/>
  <c r="H67" i="6" s="1"/>
  <c r="I67" i="6" s="1"/>
  <c r="J67" i="6" s="1"/>
  <c r="F66" i="6"/>
  <c r="G66" i="6" s="1"/>
  <c r="H66" i="6" s="1"/>
  <c r="I66" i="6" s="1"/>
  <c r="J66" i="6" s="1"/>
  <c r="F65" i="6"/>
  <c r="G65" i="6" s="1"/>
  <c r="H65" i="6" s="1"/>
  <c r="I65" i="6" s="1"/>
  <c r="J65" i="6" s="1"/>
  <c r="F64" i="6"/>
  <c r="G64" i="6" s="1"/>
  <c r="H64" i="6" s="1"/>
  <c r="I64" i="6" s="1"/>
  <c r="J64" i="6" s="1"/>
  <c r="F63" i="6"/>
  <c r="G63" i="6" s="1"/>
  <c r="H63" i="6" s="1"/>
  <c r="I63" i="6" s="1"/>
  <c r="J63" i="6" s="1"/>
  <c r="F62" i="6"/>
  <c r="G62" i="6" s="1"/>
  <c r="H62" i="6" s="1"/>
  <c r="I62" i="6" s="1"/>
  <c r="J62" i="6" s="1"/>
  <c r="F61" i="6"/>
  <c r="G61" i="6" s="1"/>
  <c r="H61" i="6" s="1"/>
  <c r="I61" i="6" s="1"/>
  <c r="J61" i="6" s="1"/>
  <c r="F60" i="6"/>
  <c r="G60" i="6" s="1"/>
  <c r="H60" i="6" s="1"/>
  <c r="I60" i="6" s="1"/>
  <c r="J60" i="6" s="1"/>
  <c r="F59" i="6"/>
  <c r="G59" i="6" s="1"/>
  <c r="H59" i="6" s="1"/>
  <c r="I59" i="6" s="1"/>
  <c r="J59" i="6" s="1"/>
  <c r="F58" i="6"/>
  <c r="G58" i="6" s="1"/>
  <c r="H58" i="6" s="1"/>
  <c r="I58" i="6" s="1"/>
  <c r="J58" i="6" s="1"/>
  <c r="F57" i="6"/>
  <c r="G57" i="6" s="1"/>
  <c r="H57" i="6" s="1"/>
  <c r="I57" i="6" s="1"/>
  <c r="J57" i="6" s="1"/>
  <c r="F56" i="6"/>
  <c r="G56" i="6" s="1"/>
  <c r="H56" i="6" s="1"/>
  <c r="I56" i="6" s="1"/>
  <c r="J56" i="6" s="1"/>
  <c r="F55" i="6"/>
  <c r="G55" i="6" s="1"/>
  <c r="H55" i="6" s="1"/>
  <c r="I55" i="6" s="1"/>
  <c r="J55" i="6" s="1"/>
  <c r="F54" i="6"/>
  <c r="G54" i="6" s="1"/>
  <c r="H54" i="6" s="1"/>
  <c r="I54" i="6" s="1"/>
  <c r="J54" i="6" s="1"/>
  <c r="F53" i="6"/>
  <c r="G53" i="6" s="1"/>
  <c r="H53" i="6" s="1"/>
  <c r="I53" i="6" s="1"/>
  <c r="J53" i="6" s="1"/>
  <c r="F52" i="6"/>
  <c r="G52" i="6" s="1"/>
  <c r="H52" i="6" s="1"/>
  <c r="I52" i="6" s="1"/>
  <c r="J52" i="6" s="1"/>
  <c r="F51" i="6"/>
  <c r="G51" i="6" s="1"/>
  <c r="H51" i="6" s="1"/>
  <c r="I51" i="6" s="1"/>
  <c r="J51" i="6" s="1"/>
  <c r="F50" i="6"/>
  <c r="G50" i="6" s="1"/>
  <c r="H50" i="6" s="1"/>
  <c r="I50" i="6" s="1"/>
  <c r="J50" i="6" s="1"/>
  <c r="F49" i="6"/>
  <c r="G49" i="6" s="1"/>
  <c r="H49" i="6" s="1"/>
  <c r="I49" i="6" s="1"/>
  <c r="J49" i="6" s="1"/>
  <c r="F48" i="6"/>
  <c r="G48" i="6" s="1"/>
  <c r="H48" i="6" s="1"/>
  <c r="I48" i="6" s="1"/>
  <c r="J48" i="6" s="1"/>
  <c r="F47" i="6"/>
  <c r="G47" i="6" s="1"/>
  <c r="H47" i="6" s="1"/>
  <c r="I47" i="6" s="1"/>
  <c r="J47" i="6" s="1"/>
  <c r="F46" i="6"/>
  <c r="G46" i="6" s="1"/>
  <c r="H46" i="6" s="1"/>
  <c r="I46" i="6" s="1"/>
  <c r="J46" i="6" s="1"/>
  <c r="F45" i="6"/>
  <c r="G45" i="6" s="1"/>
  <c r="H45" i="6" s="1"/>
  <c r="I45" i="6" s="1"/>
  <c r="J45" i="6" s="1"/>
  <c r="F44" i="6"/>
  <c r="G44" i="6" s="1"/>
  <c r="H44" i="6" s="1"/>
  <c r="I44" i="6" s="1"/>
  <c r="J44" i="6" s="1"/>
  <c r="F43" i="6"/>
  <c r="G43" i="6" s="1"/>
  <c r="H43" i="6" s="1"/>
  <c r="I43" i="6" s="1"/>
  <c r="J43" i="6" s="1"/>
  <c r="F42" i="6"/>
  <c r="G42" i="6" s="1"/>
  <c r="H42" i="6" s="1"/>
  <c r="I42" i="6" s="1"/>
  <c r="J42" i="6" s="1"/>
  <c r="F41" i="6"/>
  <c r="G41" i="6" s="1"/>
  <c r="H41" i="6" s="1"/>
  <c r="I41" i="6" s="1"/>
  <c r="J41" i="6" s="1"/>
  <c r="F40" i="6"/>
  <c r="G40" i="6" s="1"/>
  <c r="H40" i="6" s="1"/>
  <c r="I40" i="6" s="1"/>
  <c r="J40" i="6" s="1"/>
  <c r="F39" i="6"/>
  <c r="G39" i="6" s="1"/>
  <c r="H39" i="6" s="1"/>
  <c r="I39" i="6" s="1"/>
  <c r="J39" i="6" s="1"/>
  <c r="F38" i="6"/>
  <c r="G38" i="6" s="1"/>
  <c r="H38" i="6" s="1"/>
  <c r="I38" i="6" s="1"/>
  <c r="J38" i="6" s="1"/>
  <c r="F37" i="6"/>
  <c r="G37" i="6" s="1"/>
  <c r="H37" i="6" s="1"/>
  <c r="I37" i="6" s="1"/>
  <c r="J37" i="6" s="1"/>
  <c r="F36" i="6"/>
  <c r="G36" i="6" s="1"/>
  <c r="H36" i="6" s="1"/>
  <c r="I36" i="6" s="1"/>
  <c r="J36" i="6" s="1"/>
  <c r="F35" i="6"/>
  <c r="G35" i="6" s="1"/>
  <c r="H35" i="6" s="1"/>
  <c r="I35" i="6" s="1"/>
  <c r="J35" i="6" s="1"/>
  <c r="F34" i="6"/>
  <c r="G34" i="6" s="1"/>
  <c r="H34" i="6" s="1"/>
  <c r="I34" i="6" s="1"/>
  <c r="J34" i="6" s="1"/>
  <c r="F33" i="6"/>
  <c r="G33" i="6" s="1"/>
  <c r="H33" i="6" s="1"/>
  <c r="I33" i="6" s="1"/>
  <c r="J33" i="6" s="1"/>
  <c r="F32" i="6"/>
  <c r="G32" i="6" s="1"/>
  <c r="H32" i="6" s="1"/>
  <c r="I32" i="6" s="1"/>
  <c r="J32" i="6" s="1"/>
  <c r="F31" i="6"/>
  <c r="G31" i="6" s="1"/>
  <c r="H31" i="6" s="1"/>
  <c r="I31" i="6" s="1"/>
  <c r="J31" i="6" s="1"/>
  <c r="F30" i="6"/>
  <c r="G30" i="6" s="1"/>
  <c r="H30" i="6" s="1"/>
  <c r="I30" i="6" s="1"/>
  <c r="J30" i="6" s="1"/>
  <c r="F29" i="6"/>
  <c r="G29" i="6" s="1"/>
  <c r="H29" i="6" s="1"/>
  <c r="I29" i="6" s="1"/>
  <c r="J29" i="6" s="1"/>
  <c r="F28" i="6"/>
  <c r="G28" i="6" s="1"/>
  <c r="H28" i="6" s="1"/>
  <c r="I28" i="6" s="1"/>
  <c r="J28" i="6" s="1"/>
  <c r="F27" i="6"/>
  <c r="G27" i="6" s="1"/>
  <c r="H27" i="6" s="1"/>
  <c r="I27" i="6" s="1"/>
  <c r="J27" i="6" s="1"/>
  <c r="F26" i="6"/>
  <c r="G26" i="6" s="1"/>
  <c r="H26" i="6" s="1"/>
  <c r="I26" i="6" s="1"/>
  <c r="J26" i="6" s="1"/>
  <c r="F25" i="6"/>
  <c r="G25" i="6" s="1"/>
  <c r="H25" i="6" s="1"/>
  <c r="I25" i="6" s="1"/>
  <c r="J25" i="6" s="1"/>
  <c r="F24" i="6"/>
  <c r="G24" i="6" s="1"/>
  <c r="H24" i="6" s="1"/>
  <c r="I24" i="6" s="1"/>
  <c r="J24" i="6" s="1"/>
  <c r="F23" i="6"/>
  <c r="G23" i="6" s="1"/>
  <c r="H23" i="6" s="1"/>
  <c r="I23" i="6" s="1"/>
  <c r="J23" i="6" s="1"/>
  <c r="F22" i="6"/>
  <c r="G22" i="6" s="1"/>
  <c r="H22" i="6" s="1"/>
  <c r="I22" i="6" s="1"/>
  <c r="J22" i="6" s="1"/>
  <c r="F21" i="6"/>
  <c r="G21" i="6" s="1"/>
  <c r="H21" i="6" s="1"/>
  <c r="I21" i="6" s="1"/>
  <c r="J21" i="6" s="1"/>
  <c r="F20" i="6"/>
  <c r="H20" i="6" s="1"/>
  <c r="I20" i="6" s="1"/>
  <c r="J20" i="6" s="1"/>
  <c r="F19" i="6"/>
  <c r="G19" i="6" s="1"/>
  <c r="H19" i="6" s="1"/>
  <c r="I19" i="6" s="1"/>
  <c r="J19" i="6" s="1"/>
  <c r="F18" i="6"/>
  <c r="H18" i="6" s="1"/>
  <c r="I18" i="6" s="1"/>
  <c r="J18" i="6" s="1"/>
  <c r="F17" i="6"/>
  <c r="G17" i="6" s="1"/>
  <c r="H17" i="6" s="1"/>
  <c r="I17" i="6" s="1"/>
  <c r="J17" i="6" s="1"/>
  <c r="F16" i="6"/>
  <c r="G16" i="6" s="1"/>
  <c r="H16" i="6" s="1"/>
  <c r="I16" i="6" s="1"/>
  <c r="J16" i="6" s="1"/>
  <c r="F16" i="9"/>
  <c r="G16" i="9" s="1"/>
  <c r="H16" i="9" s="1"/>
  <c r="I16" i="9" s="1"/>
  <c r="J16" i="9" s="1"/>
</calcChain>
</file>

<file path=xl/sharedStrings.xml><?xml version="1.0" encoding="utf-8"?>
<sst xmlns="http://schemas.openxmlformats.org/spreadsheetml/2006/main" count="2796" uniqueCount="281">
  <si>
    <t>SAPN</t>
  </si>
  <si>
    <t>Sylvania StreetLED 25W</t>
  </si>
  <si>
    <t>LED29</t>
  </si>
  <si>
    <t>Sylvania StreetLED 18W</t>
  </si>
  <si>
    <t>LED22</t>
  </si>
  <si>
    <t>LED17</t>
  </si>
  <si>
    <t>LED24</t>
  </si>
  <si>
    <t>LED17 PT</t>
  </si>
  <si>
    <t>Aldridge LED 198W</t>
  </si>
  <si>
    <t>LED198</t>
  </si>
  <si>
    <t>Aldridge LED 105W</t>
  </si>
  <si>
    <t>LED105</t>
  </si>
  <si>
    <t>LED150</t>
  </si>
  <si>
    <t>LED80</t>
  </si>
  <si>
    <t>LED60</t>
  </si>
  <si>
    <t>TFI</t>
  </si>
  <si>
    <t>LED20</t>
  </si>
  <si>
    <t>LED28</t>
  </si>
  <si>
    <t>LED43</t>
  </si>
  <si>
    <t>LED35</t>
  </si>
  <si>
    <t>LED72</t>
  </si>
  <si>
    <t>LED79</t>
  </si>
  <si>
    <t>LED117</t>
  </si>
  <si>
    <t>PLC</t>
  </si>
  <si>
    <t>CLER</t>
  </si>
  <si>
    <t>Sylvania RoadLED 80W</t>
  </si>
  <si>
    <t>Sylvania RoadLED 60W</t>
  </si>
  <si>
    <t>F42</t>
  </si>
  <si>
    <t>SLUOS</t>
  </si>
  <si>
    <t>Fluorescent 40</t>
  </si>
  <si>
    <t>F40</t>
  </si>
  <si>
    <t>F14X2</t>
  </si>
  <si>
    <t>Fluorescent 2x20</t>
  </si>
  <si>
    <t>Fluorescent 2x40</t>
  </si>
  <si>
    <t>Fluorescent 4x40</t>
  </si>
  <si>
    <t>Sodium 18 LP</t>
  </si>
  <si>
    <t>L18</t>
  </si>
  <si>
    <t>Sodium 26 LP</t>
  </si>
  <si>
    <t>L26</t>
  </si>
  <si>
    <t>S50</t>
  </si>
  <si>
    <t>Mercury 50</t>
  </si>
  <si>
    <t>M50</t>
  </si>
  <si>
    <t>Mercury 80</t>
  </si>
  <si>
    <t>M80</t>
  </si>
  <si>
    <t>Incandescent 100</t>
  </si>
  <si>
    <t>I100</t>
  </si>
  <si>
    <t>Metal Halide 100</t>
  </si>
  <si>
    <t>MH100</t>
  </si>
  <si>
    <t>Metal Halide 150</t>
  </si>
  <si>
    <t>MH150</t>
  </si>
  <si>
    <t>Metal Halide 250</t>
  </si>
  <si>
    <t>MH250</t>
  </si>
  <si>
    <t>Metal Halide 400</t>
  </si>
  <si>
    <t>MH400</t>
  </si>
  <si>
    <t>L55</t>
  </si>
  <si>
    <t>S70</t>
  </si>
  <si>
    <t>L90</t>
  </si>
  <si>
    <t>L135</t>
  </si>
  <si>
    <t>Mercury 125</t>
  </si>
  <si>
    <t>M125</t>
  </si>
  <si>
    <t>Mercury 250</t>
  </si>
  <si>
    <t>M250</t>
  </si>
  <si>
    <t>Mercury 400</t>
  </si>
  <si>
    <t>M400</t>
  </si>
  <si>
    <t>Metal Halide 125</t>
  </si>
  <si>
    <t>MH125</t>
  </si>
  <si>
    <t>S100</t>
  </si>
  <si>
    <t>S150</t>
  </si>
  <si>
    <t>S250</t>
  </si>
  <si>
    <t>S400</t>
  </si>
  <si>
    <t>Fluorescent 20</t>
  </si>
  <si>
    <t>F20</t>
  </si>
  <si>
    <t>F14x2</t>
  </si>
  <si>
    <t>Mercury 70</t>
  </si>
  <si>
    <t>M70</t>
  </si>
  <si>
    <t>Metal Halide 50</t>
  </si>
  <si>
    <t>MH50</t>
  </si>
  <si>
    <t>Metal Halide 70</t>
  </si>
  <si>
    <t>MH70</t>
  </si>
  <si>
    <t>Mercury 100</t>
  </si>
  <si>
    <t>M100</t>
  </si>
  <si>
    <t>Mercury Flood 250</t>
  </si>
  <si>
    <t>M250 F</t>
  </si>
  <si>
    <t>Mercury Flood 400</t>
  </si>
  <si>
    <t>M400 F</t>
  </si>
  <si>
    <t>Mercury Flood 1000</t>
  </si>
  <si>
    <t>M1000 F</t>
  </si>
  <si>
    <t>S360 F</t>
  </si>
  <si>
    <t>S400 F</t>
  </si>
  <si>
    <t>I500 F</t>
  </si>
  <si>
    <t>I750 F</t>
  </si>
  <si>
    <t>I1500 F</t>
  </si>
  <si>
    <t>Mercury Flood 80</t>
  </si>
  <si>
    <t>M80 F</t>
  </si>
  <si>
    <t>Mercury Flood 750</t>
  </si>
  <si>
    <t>M750 F</t>
  </si>
  <si>
    <t>I150 F</t>
  </si>
  <si>
    <t>Category</t>
  </si>
  <si>
    <t>Service Description</t>
  </si>
  <si>
    <t>Code</t>
  </si>
  <si>
    <t>Light</t>
  </si>
  <si>
    <t>2020/21</t>
  </si>
  <si>
    <t>2021/22</t>
  </si>
  <si>
    <t>2022/23</t>
  </si>
  <si>
    <t>2023/24</t>
  </si>
  <si>
    <t>2024/25</t>
  </si>
  <si>
    <t>All Lights</t>
  </si>
  <si>
    <t>Energy Only</t>
  </si>
  <si>
    <t>All lights</t>
  </si>
  <si>
    <t>P Category</t>
  </si>
  <si>
    <t>Sylvania StreetLED 17W</t>
  </si>
  <si>
    <t>LED46</t>
  </si>
  <si>
    <t>Advanced Edge40 D350P 46W</t>
  </si>
  <si>
    <t>Pecan SAT-48S 44W</t>
  </si>
  <si>
    <t>Kensington 17W PT</t>
  </si>
  <si>
    <t>Pecan NXT-24S 450 35W</t>
  </si>
  <si>
    <t>LED39</t>
  </si>
  <si>
    <t>Alt Ledway 30 D350 39W</t>
  </si>
  <si>
    <t>LED26</t>
  </si>
  <si>
    <t>Alt Ledway 20 D350 26W</t>
  </si>
  <si>
    <t>Pecan NXT-12S 525 20W</t>
  </si>
  <si>
    <t>Pecan NXT-24S 350 29W</t>
  </si>
  <si>
    <t>LED23 PT</t>
  </si>
  <si>
    <t>Bourke Hill 22W LED</t>
  </si>
  <si>
    <t>LED16</t>
  </si>
  <si>
    <t>StreetLED 17W Mk3 (inc. SAPNS)</t>
  </si>
  <si>
    <t>StreetLED 24W Mk3</t>
  </si>
  <si>
    <t>LED18 PT</t>
  </si>
  <si>
    <t>B2001 PT 17W Neo</t>
  </si>
  <si>
    <t>LED19 PT</t>
  </si>
  <si>
    <t>B2001 PT 17W Shade</t>
  </si>
  <si>
    <t>LED32 PT</t>
  </si>
  <si>
    <t>B2001 PT 34W Neo</t>
  </si>
  <si>
    <t>LED33 PT</t>
  </si>
  <si>
    <t>B2001 PT 34W Shade</t>
  </si>
  <si>
    <t xml:space="preserve">V Category  </t>
  </si>
  <si>
    <t>LED200</t>
  </si>
  <si>
    <t>Pecan SAT-96M 200W</t>
  </si>
  <si>
    <t>LED88</t>
  </si>
  <si>
    <t>Alt Ledway 40 D700 88W</t>
  </si>
  <si>
    <t>LED70</t>
  </si>
  <si>
    <t>Advanced Edge40 D525P 70W</t>
  </si>
  <si>
    <t>A1 Insights 150W</t>
  </si>
  <si>
    <t>LED90</t>
  </si>
  <si>
    <t>Advanced Edge40 D700 88W</t>
  </si>
  <si>
    <t>Pecan SAT-48S 72W</t>
  </si>
  <si>
    <t>Pecan NXT-72M 117W</t>
  </si>
  <si>
    <t>LED158</t>
  </si>
  <si>
    <t>Pecan NXT-72M 158W</t>
  </si>
  <si>
    <t>LED298</t>
  </si>
  <si>
    <t>Aldridge ALS216 298W</t>
  </si>
  <si>
    <t>LED178</t>
  </si>
  <si>
    <t>Pecan SAT-96M 178W</t>
  </si>
  <si>
    <t>LED175</t>
  </si>
  <si>
    <t>Sylvania RoadLED 175W</t>
  </si>
  <si>
    <t>Pecan NXT-72M 350 78W</t>
  </si>
  <si>
    <t>LED155 TM</t>
  </si>
  <si>
    <t>Parkville 155W</t>
  </si>
  <si>
    <t>LED81 TM</t>
  </si>
  <si>
    <t>Parkville 80W</t>
  </si>
  <si>
    <t>LED101 TM</t>
  </si>
  <si>
    <t>Parkville 100W</t>
  </si>
  <si>
    <t>LED58</t>
  </si>
  <si>
    <t>RoadLED Midi 60W</t>
  </si>
  <si>
    <t>LED78</t>
  </si>
  <si>
    <t>RoadLED Midi 80W</t>
  </si>
  <si>
    <t>LED151</t>
  </si>
  <si>
    <t>RoadLED Midi 150W</t>
  </si>
  <si>
    <t>LED180 F</t>
  </si>
  <si>
    <t>Kanon 180W Flood</t>
  </si>
  <si>
    <t>LED360 F</t>
  </si>
  <si>
    <t>Kanon 2x180W Flood</t>
  </si>
  <si>
    <t>Compact Fluorescent-42</t>
  </si>
  <si>
    <t>Fluorescent 2x14</t>
  </si>
  <si>
    <t>F2x8</t>
  </si>
  <si>
    <t>Fluorescent 2x8</t>
  </si>
  <si>
    <t>F32</t>
  </si>
  <si>
    <t>Compact Fluorescent 32</t>
  </si>
  <si>
    <t>PT F42</t>
  </si>
  <si>
    <t>Compact Fluorescent 42 – Post Top</t>
  </si>
  <si>
    <t>F11X2</t>
  </si>
  <si>
    <t>Fluorescent 11x2</t>
  </si>
  <si>
    <t>F40X3</t>
  </si>
  <si>
    <t>Fluorescent 3x40</t>
  </si>
  <si>
    <t>F40X4</t>
  </si>
  <si>
    <t>F8X2</t>
  </si>
  <si>
    <t>Fluorescent 8x2</t>
  </si>
  <si>
    <t>PT M50</t>
  </si>
  <si>
    <t>Mercury 50 – Post top</t>
  </si>
  <si>
    <t>PT M80</t>
  </si>
  <si>
    <t>Mercury 80 – Post top</t>
  </si>
  <si>
    <t>High pressure sodium 50</t>
  </si>
  <si>
    <t>PT L18</t>
  </si>
  <si>
    <t>Sodium 18 LP – Post top</t>
  </si>
  <si>
    <t>PT MH100</t>
  </si>
  <si>
    <t>Metal Halide 100 – Post top</t>
  </si>
  <si>
    <t>PT S70</t>
  </si>
  <si>
    <t>Sodium 70 – Post top</t>
  </si>
  <si>
    <t>Sodium 70</t>
  </si>
  <si>
    <t>PT S50</t>
  </si>
  <si>
    <t>Sodium 50 – Post top</t>
  </si>
  <si>
    <t>V Category</t>
  </si>
  <si>
    <t>M125X3</t>
  </si>
  <si>
    <t>Mercury 125x3</t>
  </si>
  <si>
    <t>M400X2</t>
  </si>
  <si>
    <t>Mercury 400x2</t>
  </si>
  <si>
    <t>PT M125</t>
  </si>
  <si>
    <t>Mercury 125 – Post top</t>
  </si>
  <si>
    <t>PT S100</t>
  </si>
  <si>
    <t>Sodium 100 – Post top</t>
  </si>
  <si>
    <t>Sodium 100</t>
  </si>
  <si>
    <t>PT S150</t>
  </si>
  <si>
    <t>Sodium 150 – Post top</t>
  </si>
  <si>
    <t>Sodium 150</t>
  </si>
  <si>
    <t>Sodium 250</t>
  </si>
  <si>
    <t>Sodium 400</t>
  </si>
  <si>
    <t>Low Pressure Sodium 135</t>
  </si>
  <si>
    <t>Low Pressure Sodium 55</t>
  </si>
  <si>
    <t>Low Pressure Sodium 90</t>
  </si>
  <si>
    <t>I1000 F</t>
  </si>
  <si>
    <t xml:space="preserve">Incandescent Flood 1000 </t>
  </si>
  <si>
    <t xml:space="preserve">Incandescent Flood 150 </t>
  </si>
  <si>
    <t xml:space="preserve">Incandescent Flood 1500 </t>
  </si>
  <si>
    <t xml:space="preserve">Incandescent Flood 500 </t>
  </si>
  <si>
    <t xml:space="preserve">Incandescent Flood 750 </t>
  </si>
  <si>
    <t>Sodium Flood 360</t>
  </si>
  <si>
    <t>Sodium Flood 400</t>
  </si>
  <si>
    <t>2020-21</t>
  </si>
  <si>
    <t>2021-22</t>
  </si>
  <si>
    <t>2022-23</t>
  </si>
  <si>
    <t>2023-24</t>
  </si>
  <si>
    <t>2024-25</t>
  </si>
  <si>
    <t>Forecast CPI</t>
  </si>
  <si>
    <t>Actual CPI Index Number (All Groups Qtr ending Dec)</t>
  </si>
  <si>
    <t>A-Factor</t>
  </si>
  <si>
    <t>X-Factor</t>
  </si>
  <si>
    <t>Initial Price</t>
  </si>
  <si>
    <t>Indicative Prices</t>
  </si>
  <si>
    <t>LED Tariffs Smoothed</t>
  </si>
  <si>
    <t>Discount Rate (Real)</t>
  </si>
  <si>
    <t>Year</t>
  </si>
  <si>
    <t>CPI Index</t>
  </si>
  <si>
    <t>$June 2020</t>
  </si>
  <si>
    <t>Discount Factor</t>
  </si>
  <si>
    <t>Base Lamp</t>
  </si>
  <si>
    <t>Lamp Type</t>
  </si>
  <si>
    <t>ENERGY</t>
  </si>
  <si>
    <t>LED-P</t>
  </si>
  <si>
    <t>LED-V</t>
  </si>
  <si>
    <t>Annual Real Price Movement</t>
  </si>
  <si>
    <t>HID Tariffs Smoothed</t>
  </si>
  <si>
    <t>HID-P</t>
  </si>
  <si>
    <t>cf-42</t>
  </si>
  <si>
    <t>F2X8</t>
  </si>
  <si>
    <t>cf-42 PT</t>
  </si>
  <si>
    <t>F-40</t>
  </si>
  <si>
    <t>F20X2</t>
  </si>
  <si>
    <t>F2X20</t>
  </si>
  <si>
    <t>F2X40</t>
  </si>
  <si>
    <t>F40X2</t>
  </si>
  <si>
    <t>F4X40</t>
  </si>
  <si>
    <t>MV-80</t>
  </si>
  <si>
    <t>MV-80 PT</t>
  </si>
  <si>
    <t>S-HP50</t>
  </si>
  <si>
    <t>S-LP18</t>
  </si>
  <si>
    <t>S-HP Other</t>
  </si>
  <si>
    <t>S-HP50 PT</t>
  </si>
  <si>
    <t>HID-V</t>
  </si>
  <si>
    <t>MV-80+</t>
  </si>
  <si>
    <t>S-HP100</t>
  </si>
  <si>
    <t>S-HP150</t>
  </si>
  <si>
    <t>S-HP250</t>
  </si>
  <si>
    <t>S-LP90</t>
  </si>
  <si>
    <t>HID-F</t>
  </si>
  <si>
    <t>S-HP360f</t>
  </si>
  <si>
    <t>M400 F COST</t>
  </si>
  <si>
    <t>M400 F SACON</t>
  </si>
  <si>
    <t>n/a</t>
  </si>
  <si>
    <t>Public Lighting Model - Final Decision</t>
  </si>
  <si>
    <t>Public Lighting Price Schedule - LED</t>
  </si>
  <si>
    <t>Public Lighting Price Schedule - HID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</si>
</sst>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2" formatCode="_-&quot;$&quot;* #,##0_-;\-&quot;$&quot;* #,##0_-;_-&quot;$&quot;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  <numFmt numFmtId="165" formatCode="0.0"/>
    <numFmt numFmtId="166" formatCode="&quot;$&quot;\ #,##0.00"/>
    <numFmt numFmtId="167" formatCode="_-&quot;$&quot;\ #,##0.00_-;[Red]\-&quot;$&quot;\ #,##0.00_-;\ &quot;-&quot;_-;_-@_-"/>
    <numFmt numFmtId="168" formatCode="0.0%"/>
  </numFmts>
  <fonts count="21" x14ac:knownFonts="1">
    <font>
      <sz val="11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rgb="FFFA780A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0"/>
      <color theme="1"/>
      <name val="Calibri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</font>
    <font>
      <sz val="9"/>
      <name val="Calibri"/>
      <family val="2"/>
      <scheme val="minor"/>
    </font>
    <font>
      <sz val="9"/>
      <color rgb="FF0000FF"/>
      <name val="Calibri"/>
      <family val="2"/>
      <scheme val="minor"/>
    </font>
    <font>
      <sz val="9"/>
      <color theme="0" tint="-4.9989318521683403E-2"/>
      <name val="Calibri"/>
      <family val="2"/>
      <scheme val="minor"/>
    </font>
    <font>
      <b/>
      <sz val="9"/>
      <color rgb="FFFF0000"/>
      <name val="Calibri"/>
      <family val="2"/>
      <scheme val="minor"/>
    </font>
    <font>
      <sz val="9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99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medium">
        <color rgb="FFFA780A"/>
      </top>
      <bottom style="medium">
        <color rgb="FFA8A8A8"/>
      </bottom>
      <diagonal/>
    </border>
    <border>
      <left/>
      <right/>
      <top/>
      <bottom style="medium">
        <color rgb="FFA8A8A8"/>
      </bottom>
      <diagonal/>
    </border>
    <border>
      <left/>
      <right/>
      <top style="medium">
        <color rgb="FFA8A8A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rgb="FFFA780A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medium">
        <color rgb="FFA8A8A8"/>
      </top>
      <bottom style="medium">
        <color theme="2"/>
      </bottom>
      <diagonal/>
    </border>
    <border>
      <left/>
      <right/>
      <top style="medium">
        <color theme="2"/>
      </top>
      <bottom style="medium">
        <color theme="2"/>
      </bottom>
      <diagonal/>
    </border>
    <border>
      <left/>
      <right/>
      <top style="medium">
        <color theme="2"/>
      </top>
      <bottom style="medium">
        <color rgb="FFA8A8A8"/>
      </bottom>
      <diagonal/>
    </border>
    <border>
      <left/>
      <right/>
      <top style="medium">
        <color theme="2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/>
      <top/>
      <bottom style="medium">
        <color theme="0" tint="-0.24994659260841701"/>
      </bottom>
      <diagonal/>
    </border>
    <border>
      <left/>
      <right/>
      <top style="medium">
        <color theme="0" tint="-0.24994659260841701"/>
      </top>
      <bottom style="medium">
        <color theme="2"/>
      </bottom>
      <diagonal/>
    </border>
    <border>
      <left/>
      <right/>
      <top style="medium">
        <color theme="2"/>
      </top>
      <bottom style="medium">
        <color theme="0" tint="-0.24994659260841701"/>
      </bottom>
      <diagonal/>
    </border>
  </borders>
  <cellStyleXfs count="10">
    <xf numFmtId="0" fontId="0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6" fillId="3" borderId="4" applyNumberFormat="0" applyAlignment="0" applyProtection="0"/>
    <xf numFmtId="0" fontId="7" fillId="4" borderId="0" applyNumberFormat="0" applyBorder="0" applyAlignment="0" applyProtection="0"/>
    <xf numFmtId="0" fontId="2" fillId="0" borderId="0"/>
  </cellStyleXfs>
  <cellXfs count="111">
    <xf numFmtId="0" fontId="0" fillId="0" borderId="0" xfId="0"/>
    <xf numFmtId="0" fontId="0" fillId="0" borderId="0" xfId="0" applyAlignment="1">
      <alignment horizontal="center"/>
    </xf>
    <xf numFmtId="0" fontId="11" fillId="5" borderId="0" xfId="0" applyFont="1" applyFill="1"/>
    <xf numFmtId="0" fontId="0" fillId="5" borderId="0" xfId="0" applyFill="1"/>
    <xf numFmtId="164" fontId="0" fillId="5" borderId="0" xfId="1" applyNumberFormat="1" applyFont="1" applyFill="1"/>
    <xf numFmtId="0" fontId="12" fillId="5" borderId="8" xfId="0" applyFont="1" applyFill="1" applyBorder="1"/>
    <xf numFmtId="0" fontId="13" fillId="5" borderId="9" xfId="0" applyFont="1" applyFill="1" applyBorder="1"/>
    <xf numFmtId="0" fontId="13" fillId="5" borderId="10" xfId="0" applyFont="1" applyFill="1" applyBorder="1" applyAlignment="1">
      <alignment horizontal="right"/>
    </xf>
    <xf numFmtId="0" fontId="13" fillId="5" borderId="11" xfId="0" applyFont="1" applyFill="1" applyBorder="1" applyAlignment="1">
      <alignment horizontal="right"/>
    </xf>
    <xf numFmtId="0" fontId="13" fillId="5" borderId="12" xfId="0" applyFont="1" applyFill="1" applyBorder="1"/>
    <xf numFmtId="164" fontId="13" fillId="5" borderId="0" xfId="1" applyNumberFormat="1" applyFont="1" applyFill="1"/>
    <xf numFmtId="0" fontId="12" fillId="5" borderId="12" xfId="0" applyFont="1" applyFill="1" applyBorder="1"/>
    <xf numFmtId="0" fontId="13" fillId="5" borderId="0" xfId="0" applyFont="1" applyFill="1"/>
    <xf numFmtId="0" fontId="13" fillId="5" borderId="0" xfId="0" applyFont="1" applyFill="1" applyAlignment="1">
      <alignment horizontal="right"/>
    </xf>
    <xf numFmtId="10" fontId="14" fillId="5" borderId="0" xfId="4" applyNumberFormat="1" applyFont="1" applyFill="1" applyAlignment="1">
      <alignment horizontal="right"/>
    </xf>
    <xf numFmtId="10" fontId="14" fillId="5" borderId="13" xfId="4" applyNumberFormat="1" applyFont="1" applyFill="1" applyBorder="1" applyAlignment="1">
      <alignment horizontal="right"/>
    </xf>
    <xf numFmtId="0" fontId="12" fillId="5" borderId="0" xfId="0" applyFont="1" applyFill="1"/>
    <xf numFmtId="165" fontId="12" fillId="5" borderId="0" xfId="0" applyNumberFormat="1" applyFont="1" applyFill="1"/>
    <xf numFmtId="165" fontId="12" fillId="5" borderId="13" xfId="0" applyNumberFormat="1" applyFont="1" applyFill="1" applyBorder="1"/>
    <xf numFmtId="0" fontId="12" fillId="5" borderId="12" xfId="0" applyFont="1" applyFill="1" applyBorder="1" applyAlignment="1">
      <alignment horizontal="right"/>
    </xf>
    <xf numFmtId="164" fontId="12" fillId="5" borderId="0" xfId="1" applyNumberFormat="1" applyFont="1" applyFill="1" applyAlignment="1">
      <alignment horizontal="right"/>
    </xf>
    <xf numFmtId="166" fontId="12" fillId="5" borderId="0" xfId="0" applyNumberFormat="1" applyFont="1" applyFill="1"/>
    <xf numFmtId="10" fontId="12" fillId="5" borderId="0" xfId="9" applyNumberFormat="1" applyFont="1" applyFill="1"/>
    <xf numFmtId="10" fontId="12" fillId="5" borderId="13" xfId="9" applyNumberFormat="1" applyFont="1" applyFill="1" applyBorder="1"/>
    <xf numFmtId="0" fontId="12" fillId="5" borderId="14" xfId="0" applyFont="1" applyFill="1" applyBorder="1"/>
    <xf numFmtId="0" fontId="12" fillId="5" borderId="1" xfId="0" applyFont="1" applyFill="1" applyBorder="1"/>
    <xf numFmtId="166" fontId="12" fillId="5" borderId="1" xfId="0" applyNumberFormat="1" applyFont="1" applyFill="1" applyBorder="1"/>
    <xf numFmtId="44" fontId="12" fillId="5" borderId="1" xfId="1" applyFont="1" applyFill="1" applyBorder="1"/>
    <xf numFmtId="44" fontId="12" fillId="5" borderId="15" xfId="1" applyFont="1" applyFill="1" applyBorder="1"/>
    <xf numFmtId="0" fontId="0" fillId="5" borderId="0" xfId="0" applyFill="1" applyAlignment="1">
      <alignment horizontal="right"/>
    </xf>
    <xf numFmtId="166" fontId="0" fillId="5" borderId="0" xfId="0" applyNumberFormat="1" applyFill="1"/>
    <xf numFmtId="164" fontId="0" fillId="5" borderId="0" xfId="1" applyNumberFormat="1" applyFont="1" applyFill="1" applyAlignment="1">
      <alignment horizontal="right"/>
    </xf>
    <xf numFmtId="164" fontId="8" fillId="6" borderId="5" xfId="1" applyNumberFormat="1" applyFont="1" applyFill="1" applyBorder="1" applyAlignment="1">
      <alignment horizontal="center" vertical="center" wrapText="1"/>
    </xf>
    <xf numFmtId="164" fontId="10" fillId="6" borderId="6" xfId="1" applyNumberFormat="1" applyFont="1" applyFill="1" applyBorder="1" applyAlignment="1">
      <alignment horizontal="center" vertical="center" wrapText="1"/>
    </xf>
    <xf numFmtId="0" fontId="3" fillId="0" borderId="0" xfId="5" applyBorder="1"/>
    <xf numFmtId="0" fontId="5" fillId="0" borderId="0" xfId="5" applyFont="1" applyBorder="1"/>
    <xf numFmtId="0" fontId="4" fillId="0" borderId="3" xfId="6"/>
    <xf numFmtId="0" fontId="16" fillId="0" borderId="0" xfId="0" applyFont="1"/>
    <xf numFmtId="0" fontId="16" fillId="0" borderId="0" xfId="0" applyFont="1" applyAlignment="1">
      <alignment horizontal="right"/>
    </xf>
    <xf numFmtId="10" fontId="17" fillId="2" borderId="0" xfId="0" applyNumberFormat="1" applyFont="1" applyFill="1"/>
    <xf numFmtId="0" fontId="6" fillId="3" borderId="4" xfId="7" applyAlignment="1">
      <alignment horizontal="center" vertical="center"/>
    </xf>
    <xf numFmtId="0" fontId="0" fillId="0" borderId="0" xfId="0" applyAlignment="1">
      <alignment horizontal="right"/>
    </xf>
    <xf numFmtId="43" fontId="16" fillId="2" borderId="0" xfId="2" applyFont="1" applyFill="1"/>
    <xf numFmtId="0" fontId="7" fillId="4" borderId="0" xfId="8"/>
    <xf numFmtId="0" fontId="7" fillId="4" borderId="0" xfId="8" applyAlignment="1">
      <alignment horizontal="right"/>
    </xf>
    <xf numFmtId="0" fontId="18" fillId="0" borderId="0" xfId="0" applyFont="1"/>
    <xf numFmtId="167" fontId="0" fillId="0" borderId="0" xfId="3" applyNumberFormat="1" applyFont="1"/>
    <xf numFmtId="2" fontId="0" fillId="0" borderId="0" xfId="3" applyNumberFormat="1" applyFont="1"/>
    <xf numFmtId="0" fontId="18" fillId="0" borderId="18" xfId="0" applyFont="1" applyBorder="1"/>
    <xf numFmtId="0" fontId="0" fillId="0" borderId="19" xfId="0" applyBorder="1"/>
    <xf numFmtId="0" fontId="20" fillId="0" borderId="0" xfId="0" applyFont="1" applyAlignment="1">
      <alignment horizontal="right"/>
    </xf>
    <xf numFmtId="168" fontId="20" fillId="0" borderId="0" xfId="4" applyNumberFormat="1" applyFont="1" applyAlignment="1">
      <alignment horizontal="right"/>
    </xf>
    <xf numFmtId="0" fontId="19" fillId="0" borderId="0" xfId="0" applyFont="1" applyAlignment="1">
      <alignment horizontal="center"/>
    </xf>
    <xf numFmtId="0" fontId="8" fillId="5" borderId="5" xfId="0" applyFont="1" applyFill="1" applyBorder="1" applyAlignment="1">
      <alignment vertical="center" wrapText="1"/>
    </xf>
    <xf numFmtId="164" fontId="8" fillId="5" borderId="5" xfId="1" applyNumberFormat="1" applyFont="1" applyFill="1" applyBorder="1" applyAlignment="1">
      <alignment horizontal="center" vertical="center" wrapText="1"/>
    </xf>
    <xf numFmtId="0" fontId="9" fillId="5" borderId="6" xfId="0" applyFont="1" applyFill="1" applyBorder="1" applyAlignment="1">
      <alignment horizontal="justify" vertical="center" wrapText="1"/>
    </xf>
    <xf numFmtId="0" fontId="10" fillId="5" borderId="6" xfId="0" applyFont="1" applyFill="1" applyBorder="1" applyAlignment="1">
      <alignment vertical="center" wrapText="1"/>
    </xf>
    <xf numFmtId="164" fontId="10" fillId="5" borderId="6" xfId="1" applyNumberFormat="1" applyFont="1" applyFill="1" applyBorder="1" applyAlignment="1">
      <alignment horizontal="center" vertical="center" wrapText="1"/>
    </xf>
    <xf numFmtId="0" fontId="15" fillId="6" borderId="0" xfId="0" applyFont="1" applyFill="1" applyBorder="1" applyAlignment="1">
      <alignment horizontal="center"/>
    </xf>
    <xf numFmtId="164" fontId="8" fillId="6" borderId="5" xfId="0" applyNumberFormat="1" applyFont="1" applyFill="1" applyBorder="1" applyAlignment="1">
      <alignment horizontal="center" vertical="center" wrapText="1"/>
    </xf>
    <xf numFmtId="164" fontId="10" fillId="6" borderId="6" xfId="0" applyNumberFormat="1" applyFont="1" applyFill="1" applyBorder="1" applyAlignment="1">
      <alignment horizontal="center" vertical="center" wrapText="1"/>
    </xf>
    <xf numFmtId="0" fontId="1" fillId="5" borderId="20" xfId="0" applyFont="1" applyFill="1" applyBorder="1" applyAlignment="1">
      <alignment vertical="center" wrapText="1"/>
    </xf>
    <xf numFmtId="0" fontId="10" fillId="5" borderId="20" xfId="0" applyFont="1" applyFill="1" applyBorder="1" applyAlignment="1">
      <alignment vertical="center" wrapText="1"/>
    </xf>
    <xf numFmtId="164" fontId="1" fillId="6" borderId="20" xfId="1" applyNumberFormat="1" applyFont="1" applyFill="1" applyBorder="1" applyAlignment="1">
      <alignment horizontal="center" vertical="center" wrapText="1"/>
    </xf>
    <xf numFmtId="164" fontId="1" fillId="5" borderId="20" xfId="1" applyNumberFormat="1" applyFont="1" applyFill="1" applyBorder="1" applyAlignment="1">
      <alignment horizontal="center" vertical="center" wrapText="1"/>
    </xf>
    <xf numFmtId="0" fontId="1" fillId="5" borderId="21" xfId="0" applyFont="1" applyFill="1" applyBorder="1" applyAlignment="1">
      <alignment vertical="center" wrapText="1"/>
    </xf>
    <xf numFmtId="164" fontId="1" fillId="6" borderId="21" xfId="1" applyNumberFormat="1" applyFont="1" applyFill="1" applyBorder="1" applyAlignment="1">
      <alignment horizontal="center" vertical="center" wrapText="1"/>
    </xf>
    <xf numFmtId="164" fontId="1" fillId="5" borderId="21" xfId="1" applyNumberFormat="1" applyFont="1" applyFill="1" applyBorder="1" applyAlignment="1">
      <alignment horizontal="center" vertical="center" wrapText="1"/>
    </xf>
    <xf numFmtId="0" fontId="10" fillId="5" borderId="21" xfId="0" applyFont="1" applyFill="1" applyBorder="1" applyAlignment="1">
      <alignment vertical="center" wrapText="1"/>
    </xf>
    <xf numFmtId="0" fontId="1" fillId="5" borderId="22" xfId="0" applyFont="1" applyFill="1" applyBorder="1" applyAlignment="1">
      <alignment vertical="center" wrapText="1"/>
    </xf>
    <xf numFmtId="0" fontId="10" fillId="5" borderId="22" xfId="0" applyFont="1" applyFill="1" applyBorder="1" applyAlignment="1">
      <alignment vertical="center" wrapText="1"/>
    </xf>
    <xf numFmtId="164" fontId="1" fillId="6" borderId="22" xfId="1" applyNumberFormat="1" applyFont="1" applyFill="1" applyBorder="1" applyAlignment="1">
      <alignment horizontal="center" vertical="center" wrapText="1"/>
    </xf>
    <xf numFmtId="164" fontId="1" fillId="5" borderId="22" xfId="1" applyNumberFormat="1" applyFont="1" applyFill="1" applyBorder="1" applyAlignment="1">
      <alignment horizontal="center" vertical="center" wrapText="1"/>
    </xf>
    <xf numFmtId="164" fontId="0" fillId="5" borderId="0" xfId="0" applyNumberFormat="1" applyFill="1"/>
    <xf numFmtId="164" fontId="10" fillId="6" borderId="20" xfId="0" applyNumberFormat="1" applyFont="1" applyFill="1" applyBorder="1" applyAlignment="1">
      <alignment horizontal="center" vertical="center" wrapText="1"/>
    </xf>
    <xf numFmtId="164" fontId="10" fillId="6" borderId="21" xfId="0" applyNumberFormat="1" applyFont="1" applyFill="1" applyBorder="1" applyAlignment="1">
      <alignment horizontal="center" vertical="center" wrapText="1"/>
    </xf>
    <xf numFmtId="164" fontId="8" fillId="5" borderId="5" xfId="0" applyNumberFormat="1" applyFont="1" applyFill="1" applyBorder="1" applyAlignment="1">
      <alignment horizontal="center" vertical="center" wrapText="1"/>
    </xf>
    <xf numFmtId="164" fontId="1" fillId="5" borderId="20" xfId="0" applyNumberFormat="1" applyFont="1" applyFill="1" applyBorder="1" applyAlignment="1">
      <alignment horizontal="center" vertical="center" wrapText="1"/>
    </xf>
    <xf numFmtId="164" fontId="1" fillId="5" borderId="21" xfId="0" applyNumberFormat="1" applyFont="1" applyFill="1" applyBorder="1" applyAlignment="1">
      <alignment horizontal="center" vertical="center" wrapText="1"/>
    </xf>
    <xf numFmtId="0" fontId="1" fillId="5" borderId="23" xfId="0" applyFont="1" applyFill="1" applyBorder="1" applyAlignment="1">
      <alignment vertical="center" wrapText="1"/>
    </xf>
    <xf numFmtId="0" fontId="10" fillId="5" borderId="23" xfId="0" applyFont="1" applyFill="1" applyBorder="1" applyAlignment="1">
      <alignment vertical="center" wrapText="1"/>
    </xf>
    <xf numFmtId="164" fontId="10" fillId="6" borderId="23" xfId="0" applyNumberFormat="1" applyFont="1" applyFill="1" applyBorder="1" applyAlignment="1">
      <alignment horizontal="center" vertical="center" wrapText="1"/>
    </xf>
    <xf numFmtId="164" fontId="1" fillId="5" borderId="23" xfId="0" applyNumberFormat="1" applyFont="1" applyFill="1" applyBorder="1" applyAlignment="1">
      <alignment horizontal="center" vertical="center" wrapText="1"/>
    </xf>
    <xf numFmtId="0" fontId="10" fillId="5" borderId="26" xfId="0" applyFont="1" applyFill="1" applyBorder="1" applyAlignment="1">
      <alignment vertical="center" wrapText="1"/>
    </xf>
    <xf numFmtId="164" fontId="10" fillId="6" borderId="26" xfId="0" applyNumberFormat="1" applyFont="1" applyFill="1" applyBorder="1" applyAlignment="1">
      <alignment horizontal="center" vertical="center" wrapText="1"/>
    </xf>
    <xf numFmtId="164" fontId="1" fillId="5" borderId="26" xfId="0" applyNumberFormat="1" applyFont="1" applyFill="1" applyBorder="1" applyAlignment="1">
      <alignment horizontal="center" vertical="center" wrapText="1"/>
    </xf>
    <xf numFmtId="164" fontId="1" fillId="6" borderId="21" xfId="0" applyNumberFormat="1" applyFont="1" applyFill="1" applyBorder="1" applyAlignment="1">
      <alignment horizontal="center" vertical="center" wrapText="1"/>
    </xf>
    <xf numFmtId="164" fontId="1" fillId="6" borderId="22" xfId="0" applyNumberFormat="1" applyFont="1" applyFill="1" applyBorder="1" applyAlignment="1">
      <alignment horizontal="center" vertical="center" wrapText="1"/>
    </xf>
    <xf numFmtId="164" fontId="1" fillId="5" borderId="22" xfId="0" applyNumberFormat="1" applyFont="1" applyFill="1" applyBorder="1" applyAlignment="1">
      <alignment horizontal="center" vertical="center" wrapText="1"/>
    </xf>
    <xf numFmtId="0" fontId="10" fillId="5" borderId="27" xfId="0" applyFont="1" applyFill="1" applyBorder="1" applyAlignment="1">
      <alignment vertical="center" wrapText="1"/>
    </xf>
    <xf numFmtId="164" fontId="10" fillId="6" borderId="27" xfId="0" applyNumberFormat="1" applyFont="1" applyFill="1" applyBorder="1" applyAlignment="1">
      <alignment horizontal="center" vertical="center" wrapText="1"/>
    </xf>
    <xf numFmtId="164" fontId="1" fillId="5" borderId="27" xfId="0" applyNumberFormat="1" applyFont="1" applyFill="1" applyBorder="1" applyAlignment="1">
      <alignment horizontal="center" vertical="center" wrapText="1"/>
    </xf>
    <xf numFmtId="164" fontId="1" fillId="6" borderId="20" xfId="0" applyNumberFormat="1" applyFont="1" applyFill="1" applyBorder="1" applyAlignment="1">
      <alignment horizontal="center" vertical="center" wrapText="1"/>
    </xf>
    <xf numFmtId="0" fontId="15" fillId="5" borderId="16" xfId="0" applyFont="1" applyFill="1" applyBorder="1" applyAlignment="1">
      <alignment horizontal="center"/>
    </xf>
    <xf numFmtId="0" fontId="9" fillId="5" borderId="7" xfId="0" applyFont="1" applyFill="1" applyBorder="1" applyAlignment="1">
      <alignment vertical="top" wrapText="1"/>
    </xf>
    <xf numFmtId="0" fontId="9" fillId="5" borderId="0" xfId="0" applyFont="1" applyFill="1" applyAlignment="1">
      <alignment vertical="top" wrapText="1"/>
    </xf>
    <xf numFmtId="0" fontId="9" fillId="5" borderId="6" xfId="0" applyFont="1" applyFill="1" applyBorder="1" applyAlignment="1">
      <alignment vertical="top" wrapText="1"/>
    </xf>
    <xf numFmtId="0" fontId="10" fillId="5" borderId="7" xfId="0" applyFont="1" applyFill="1" applyBorder="1" applyAlignment="1">
      <alignment vertical="top" wrapText="1"/>
    </xf>
    <xf numFmtId="0" fontId="10" fillId="5" borderId="0" xfId="0" applyFont="1" applyFill="1" applyAlignment="1">
      <alignment vertical="top" wrapText="1"/>
    </xf>
    <xf numFmtId="0" fontId="10" fillId="5" borderId="6" xfId="0" applyFont="1" applyFill="1" applyBorder="1" applyAlignment="1">
      <alignment vertical="top" wrapText="1"/>
    </xf>
    <xf numFmtId="0" fontId="9" fillId="5" borderId="7" xfId="0" applyFont="1" applyFill="1" applyBorder="1" applyAlignment="1">
      <alignment horizontal="justify" vertical="top" wrapText="1"/>
    </xf>
    <xf numFmtId="0" fontId="9" fillId="5" borderId="0" xfId="0" applyFont="1" applyFill="1" applyAlignment="1">
      <alignment horizontal="justify" vertical="top" wrapText="1"/>
    </xf>
    <xf numFmtId="0" fontId="9" fillId="5" borderId="6" xfId="0" applyFont="1" applyFill="1" applyBorder="1" applyAlignment="1">
      <alignment horizontal="justify" vertical="top" wrapText="1"/>
    </xf>
    <xf numFmtId="0" fontId="10" fillId="5" borderId="0" xfId="0" applyFont="1" applyFill="1" applyBorder="1" applyAlignment="1">
      <alignment vertical="top" wrapText="1"/>
    </xf>
    <xf numFmtId="0" fontId="10" fillId="5" borderId="24" xfId="0" applyFont="1" applyFill="1" applyBorder="1" applyAlignment="1">
      <alignment vertical="top" wrapText="1"/>
    </xf>
    <xf numFmtId="0" fontId="10" fillId="5" borderId="25" xfId="0" applyFont="1" applyFill="1" applyBorder="1" applyAlignment="1">
      <alignment vertical="top" wrapText="1"/>
    </xf>
    <xf numFmtId="0" fontId="19" fillId="7" borderId="17" xfId="0" applyFont="1" applyFill="1" applyBorder="1" applyAlignment="1">
      <alignment horizontal="center"/>
    </xf>
    <xf numFmtId="0" fontId="0" fillId="7" borderId="10" xfId="0" applyFill="1" applyBorder="1" applyAlignment="1">
      <alignment horizontal="center"/>
    </xf>
    <xf numFmtId="0" fontId="0" fillId="7" borderId="11" xfId="0" applyFill="1" applyBorder="1" applyAlignment="1">
      <alignment horizontal="center"/>
    </xf>
    <xf numFmtId="0" fontId="19" fillId="7" borderId="10" xfId="0" applyFont="1" applyFill="1" applyBorder="1" applyAlignment="1">
      <alignment horizontal="center"/>
    </xf>
    <xf numFmtId="0" fontId="19" fillId="7" borderId="11" xfId="0" applyFont="1" applyFill="1" applyBorder="1" applyAlignment="1">
      <alignment horizontal="center"/>
    </xf>
  </cellXfs>
  <cellStyles count="10">
    <cellStyle name="Accent1" xfId="8" builtinId="29"/>
    <cellStyle name="Check Cell" xfId="7" builtinId="23"/>
    <cellStyle name="Comma" xfId="2" builtinId="3"/>
    <cellStyle name="Currency" xfId="1" builtinId="4"/>
    <cellStyle name="Currency [0]" xfId="3" builtinId="7"/>
    <cellStyle name="Heading 1" xfId="5" builtinId="16"/>
    <cellStyle name="Heading 2" xfId="6" builtinId="17"/>
    <cellStyle name="Normal" xfId="0" builtinId="0"/>
    <cellStyle name="Normal_ANS Prices" xfId="9" xr:uid="{53CC75DA-0D6B-46DB-9F6F-0338FECE637A}"/>
    <cellStyle name="Percent" xfId="4" builtinId="5"/>
  </cellStyles>
  <dxfs count="60">
    <dxf>
      <font>
        <b val="0"/>
        <i val="0"/>
        <color auto="1"/>
      </font>
      <numFmt numFmtId="169" formatCode="&quot;$&quot;#,##0.00;[Red]\-&quot;$&quot;#,##0.00;&quot;-&quot;"/>
      <fill>
        <patternFill>
          <bgColor theme="4" tint="0.79998168889431442"/>
        </patternFill>
      </fill>
    </dxf>
    <dxf>
      <font>
        <b/>
        <i val="0"/>
        <color auto="1"/>
      </font>
      <numFmt numFmtId="0" formatCode="General"/>
      <fill>
        <patternFill patternType="solid">
          <bgColor theme="4" tint="0.39994506668294322"/>
        </patternFill>
      </fill>
    </dxf>
    <dxf>
      <fill>
        <patternFill patternType="none">
          <bgColor auto="1"/>
        </patternFill>
      </fill>
    </dxf>
    <dxf>
      <font>
        <b val="0"/>
        <i val="0"/>
        <color auto="1"/>
      </font>
      <numFmt numFmtId="169" formatCode="&quot;$&quot;#,##0.00;[Red]\-&quot;$&quot;#,##0.00;&quot;-&quot;"/>
      <fill>
        <patternFill>
          <bgColor theme="4" tint="0.79998168889431442"/>
        </patternFill>
      </fill>
    </dxf>
    <dxf>
      <font>
        <b/>
        <i val="0"/>
        <color auto="1"/>
      </font>
      <numFmt numFmtId="0" formatCode="General"/>
      <fill>
        <patternFill patternType="solid">
          <bgColor theme="4" tint="0.39994506668294322"/>
        </patternFill>
      </fill>
    </dxf>
    <dxf>
      <fill>
        <patternFill patternType="none">
          <bgColor auto="1"/>
        </patternFill>
      </fill>
    </dxf>
    <dxf>
      <font>
        <b val="0"/>
        <i val="0"/>
        <color auto="1"/>
      </font>
      <numFmt numFmtId="169" formatCode="&quot;$&quot;#,##0.00;[Red]\-&quot;$&quot;#,##0.00;&quot;-&quot;"/>
      <fill>
        <patternFill>
          <bgColor theme="4" tint="0.79998168889431442"/>
        </patternFill>
      </fill>
    </dxf>
    <dxf>
      <font>
        <b/>
        <i val="0"/>
        <color auto="1"/>
      </font>
      <numFmt numFmtId="0" formatCode="General"/>
      <fill>
        <patternFill patternType="solid">
          <bgColor theme="4" tint="0.39994506668294322"/>
        </patternFill>
      </fill>
    </dxf>
    <dxf>
      <fill>
        <patternFill patternType="none">
          <bgColor auto="1"/>
        </patternFill>
      </fill>
    </dxf>
    <dxf>
      <font>
        <b val="0"/>
        <i val="0"/>
        <color auto="1"/>
      </font>
      <numFmt numFmtId="169" formatCode="&quot;$&quot;#,##0.00;[Red]\-&quot;$&quot;#,##0.00;&quot;-&quot;"/>
      <fill>
        <patternFill>
          <bgColor theme="4" tint="0.79998168889431442"/>
        </patternFill>
      </fill>
    </dxf>
    <dxf>
      <font>
        <b/>
        <i val="0"/>
        <color auto="1"/>
      </font>
      <numFmt numFmtId="0" formatCode="General"/>
      <fill>
        <patternFill patternType="solid">
          <bgColor theme="4" tint="0.39994506668294322"/>
        </patternFill>
      </fill>
    </dxf>
    <dxf>
      <fill>
        <patternFill patternType="none">
          <bgColor auto="1"/>
        </patternFill>
      </fill>
    </dxf>
    <dxf>
      <font>
        <b val="0"/>
        <i val="0"/>
        <color auto="1"/>
      </font>
      <numFmt numFmtId="169" formatCode="&quot;$&quot;#,##0.00;[Red]\-&quot;$&quot;#,##0.00;&quot;-&quot;"/>
      <fill>
        <patternFill>
          <bgColor theme="4" tint="0.79998168889431442"/>
        </patternFill>
      </fill>
    </dxf>
    <dxf>
      <font>
        <b/>
        <i val="0"/>
        <color auto="1"/>
      </font>
      <numFmt numFmtId="0" formatCode="General"/>
      <fill>
        <patternFill patternType="solid">
          <bgColor theme="4" tint="0.39994506668294322"/>
        </patternFill>
      </fill>
    </dxf>
    <dxf>
      <fill>
        <patternFill patternType="none">
          <bgColor auto="1"/>
        </patternFill>
      </fill>
    </dxf>
    <dxf>
      <font>
        <b val="0"/>
        <i val="0"/>
        <color auto="1"/>
      </font>
      <numFmt numFmtId="169" formatCode="&quot;$&quot;#,##0.00;[Red]\-&quot;$&quot;#,##0.00;&quot;-&quot;"/>
      <fill>
        <patternFill>
          <bgColor theme="4" tint="0.79998168889431442"/>
        </patternFill>
      </fill>
    </dxf>
    <dxf>
      <font>
        <b/>
        <i val="0"/>
        <color auto="1"/>
      </font>
      <numFmt numFmtId="0" formatCode="General"/>
      <fill>
        <patternFill patternType="solid">
          <bgColor theme="4" tint="0.39994506668294322"/>
        </patternFill>
      </fill>
    </dxf>
    <dxf>
      <fill>
        <patternFill patternType="none">
          <bgColor auto="1"/>
        </patternFill>
      </fill>
    </dxf>
    <dxf>
      <font>
        <b val="0"/>
        <i val="0"/>
        <color auto="1"/>
      </font>
      <numFmt numFmtId="169" formatCode="&quot;$&quot;#,##0.00;[Red]\-&quot;$&quot;#,##0.00;&quot;-&quot;"/>
      <fill>
        <patternFill>
          <bgColor theme="4" tint="0.79998168889431442"/>
        </patternFill>
      </fill>
    </dxf>
    <dxf>
      <font>
        <b/>
        <i val="0"/>
        <color auto="1"/>
      </font>
      <numFmt numFmtId="0" formatCode="General"/>
      <fill>
        <patternFill patternType="solid">
          <bgColor theme="4" tint="0.39994506668294322"/>
        </patternFill>
      </fill>
    </dxf>
    <dxf>
      <fill>
        <patternFill patternType="none">
          <bgColor auto="1"/>
        </patternFill>
      </fill>
    </dxf>
    <dxf>
      <font>
        <b val="0"/>
        <i val="0"/>
        <color auto="1"/>
      </font>
      <numFmt numFmtId="169" formatCode="&quot;$&quot;#,##0.00;[Red]\-&quot;$&quot;#,##0.00;&quot;-&quot;"/>
      <fill>
        <patternFill>
          <bgColor theme="4" tint="0.79998168889431442"/>
        </patternFill>
      </fill>
    </dxf>
    <dxf>
      <font>
        <b/>
        <i val="0"/>
        <color auto="1"/>
      </font>
      <numFmt numFmtId="0" formatCode="General"/>
      <fill>
        <patternFill patternType="solid">
          <bgColor theme="4" tint="0.39994506668294322"/>
        </patternFill>
      </fill>
    </dxf>
    <dxf>
      <fill>
        <patternFill patternType="none">
          <bgColor auto="1"/>
        </patternFill>
      </fill>
    </dxf>
    <dxf>
      <font>
        <b val="0"/>
        <i val="0"/>
        <color auto="1"/>
      </font>
      <numFmt numFmtId="169" formatCode="&quot;$&quot;#,##0.00;[Red]\-&quot;$&quot;#,##0.00;&quot;-&quot;"/>
      <fill>
        <patternFill>
          <bgColor theme="4" tint="0.79998168889431442"/>
        </patternFill>
      </fill>
    </dxf>
    <dxf>
      <font>
        <b/>
        <i val="0"/>
        <color auto="1"/>
      </font>
      <numFmt numFmtId="0" formatCode="General"/>
      <fill>
        <patternFill patternType="solid">
          <bgColor theme="4" tint="0.39994506668294322"/>
        </patternFill>
      </fill>
    </dxf>
    <dxf>
      <fill>
        <patternFill patternType="none">
          <bgColor auto="1"/>
        </patternFill>
      </fill>
    </dxf>
    <dxf>
      <font>
        <b val="0"/>
        <i val="0"/>
        <color auto="1"/>
      </font>
      <numFmt numFmtId="169" formatCode="&quot;$&quot;#,##0.00;[Red]\-&quot;$&quot;#,##0.00;&quot;-&quot;"/>
      <fill>
        <patternFill>
          <bgColor theme="4" tint="0.79998168889431442"/>
        </patternFill>
      </fill>
    </dxf>
    <dxf>
      <font>
        <b/>
        <i val="0"/>
        <color auto="1"/>
      </font>
      <numFmt numFmtId="0" formatCode="General"/>
      <fill>
        <patternFill patternType="solid">
          <bgColor theme="4" tint="0.39994506668294322"/>
        </patternFill>
      </fill>
    </dxf>
    <dxf>
      <fill>
        <patternFill patternType="none">
          <bgColor auto="1"/>
        </patternFill>
      </fill>
    </dxf>
    <dxf>
      <font>
        <b val="0"/>
        <i val="0"/>
        <color auto="1"/>
      </font>
      <numFmt numFmtId="169" formatCode="&quot;$&quot;#,##0.00;[Red]\-&quot;$&quot;#,##0.00;&quot;-&quot;"/>
      <fill>
        <patternFill>
          <bgColor theme="4" tint="0.79998168889431442"/>
        </patternFill>
      </fill>
    </dxf>
    <dxf>
      <font>
        <b/>
        <i val="0"/>
        <color auto="1"/>
      </font>
      <numFmt numFmtId="0" formatCode="General"/>
      <fill>
        <patternFill patternType="solid">
          <bgColor theme="4" tint="0.39994506668294322"/>
        </patternFill>
      </fill>
    </dxf>
    <dxf>
      <fill>
        <patternFill patternType="none">
          <bgColor auto="1"/>
        </patternFill>
      </fill>
    </dxf>
    <dxf>
      <font>
        <b val="0"/>
        <i val="0"/>
        <color auto="1"/>
      </font>
      <numFmt numFmtId="169" formatCode="&quot;$&quot;#,##0.00;[Red]\-&quot;$&quot;#,##0.00;&quot;-&quot;"/>
      <fill>
        <patternFill>
          <bgColor theme="4" tint="0.79998168889431442"/>
        </patternFill>
      </fill>
    </dxf>
    <dxf>
      <font>
        <b/>
        <i val="0"/>
        <color auto="1"/>
      </font>
      <numFmt numFmtId="0" formatCode="General"/>
      <fill>
        <patternFill patternType="solid">
          <bgColor theme="4" tint="0.39994506668294322"/>
        </patternFill>
      </fill>
    </dxf>
    <dxf>
      <fill>
        <patternFill patternType="none">
          <bgColor auto="1"/>
        </patternFill>
      </fill>
    </dxf>
    <dxf>
      <font>
        <b val="0"/>
        <i val="0"/>
        <color auto="1"/>
      </font>
      <numFmt numFmtId="169" formatCode="&quot;$&quot;#,##0.00;[Red]\-&quot;$&quot;#,##0.00;&quot;-&quot;"/>
      <fill>
        <patternFill>
          <bgColor theme="4" tint="0.79998168889431442"/>
        </patternFill>
      </fill>
    </dxf>
    <dxf>
      <font>
        <b/>
        <i val="0"/>
        <color auto="1"/>
      </font>
      <numFmt numFmtId="0" formatCode="General"/>
      <fill>
        <patternFill patternType="solid">
          <bgColor theme="4" tint="0.39994506668294322"/>
        </patternFill>
      </fill>
    </dxf>
    <dxf>
      <fill>
        <patternFill patternType="none">
          <bgColor auto="1"/>
        </patternFill>
      </fill>
    </dxf>
    <dxf>
      <font>
        <b val="0"/>
        <i val="0"/>
        <color auto="1"/>
      </font>
      <numFmt numFmtId="169" formatCode="&quot;$&quot;#,##0.00;[Red]\-&quot;$&quot;#,##0.00;&quot;-&quot;"/>
      <fill>
        <patternFill>
          <bgColor theme="4" tint="0.79998168889431442"/>
        </patternFill>
      </fill>
    </dxf>
    <dxf>
      <font>
        <b/>
        <i val="0"/>
        <color auto="1"/>
      </font>
      <numFmt numFmtId="0" formatCode="General"/>
      <fill>
        <patternFill patternType="solid">
          <bgColor theme="4" tint="0.39994506668294322"/>
        </patternFill>
      </fill>
    </dxf>
    <dxf>
      <fill>
        <patternFill patternType="none">
          <bgColor auto="1"/>
        </patternFill>
      </fill>
    </dxf>
    <dxf>
      <font>
        <b val="0"/>
        <i val="0"/>
        <color auto="1"/>
      </font>
      <numFmt numFmtId="169" formatCode="&quot;$&quot;#,##0.00;[Red]\-&quot;$&quot;#,##0.00;&quot;-&quot;"/>
      <fill>
        <patternFill>
          <bgColor theme="4" tint="0.79998168889431442"/>
        </patternFill>
      </fill>
    </dxf>
    <dxf>
      <font>
        <b/>
        <i val="0"/>
        <color auto="1"/>
      </font>
      <numFmt numFmtId="0" formatCode="General"/>
      <fill>
        <patternFill patternType="solid">
          <bgColor theme="4" tint="0.39994506668294322"/>
        </patternFill>
      </fill>
    </dxf>
    <dxf>
      <fill>
        <patternFill patternType="none">
          <bgColor auto="1"/>
        </patternFill>
      </fill>
    </dxf>
    <dxf>
      <font>
        <b val="0"/>
        <i val="0"/>
        <color auto="1"/>
      </font>
      <numFmt numFmtId="169" formatCode="&quot;$&quot;#,##0.00;[Red]\-&quot;$&quot;#,##0.00;&quot;-&quot;"/>
      <fill>
        <patternFill>
          <bgColor theme="4" tint="0.79998168889431442"/>
        </patternFill>
      </fill>
    </dxf>
    <dxf>
      <font>
        <b/>
        <i val="0"/>
        <color auto="1"/>
      </font>
      <numFmt numFmtId="0" formatCode="General"/>
      <fill>
        <patternFill patternType="solid">
          <bgColor theme="4" tint="0.39994506668294322"/>
        </patternFill>
      </fill>
    </dxf>
    <dxf>
      <fill>
        <patternFill patternType="none">
          <bgColor auto="1"/>
        </patternFill>
      </fill>
    </dxf>
    <dxf>
      <font>
        <b val="0"/>
        <i val="0"/>
        <color auto="1"/>
      </font>
      <numFmt numFmtId="169" formatCode="&quot;$&quot;#,##0.00;[Red]\-&quot;$&quot;#,##0.00;&quot;-&quot;"/>
      <fill>
        <patternFill>
          <bgColor theme="4" tint="0.79998168889431442"/>
        </patternFill>
      </fill>
    </dxf>
    <dxf>
      <font>
        <b/>
        <i val="0"/>
        <color auto="1"/>
      </font>
      <numFmt numFmtId="0" formatCode="General"/>
      <fill>
        <patternFill patternType="solid">
          <bgColor theme="4" tint="0.39994506668294322"/>
        </patternFill>
      </fill>
    </dxf>
    <dxf>
      <fill>
        <patternFill patternType="none">
          <bgColor auto="1"/>
        </patternFill>
      </fill>
    </dxf>
    <dxf>
      <font>
        <b val="0"/>
        <i val="0"/>
        <color auto="1"/>
      </font>
      <numFmt numFmtId="169" formatCode="&quot;$&quot;#,##0.00;[Red]\-&quot;$&quot;#,##0.00;&quot;-&quot;"/>
      <fill>
        <patternFill>
          <bgColor theme="4" tint="0.79998168889431442"/>
        </patternFill>
      </fill>
    </dxf>
    <dxf>
      <font>
        <b/>
        <i val="0"/>
        <color auto="1"/>
      </font>
      <numFmt numFmtId="0" formatCode="General"/>
      <fill>
        <patternFill patternType="solid">
          <bgColor theme="4" tint="0.39994506668294322"/>
        </patternFill>
      </fill>
    </dxf>
    <dxf>
      <fill>
        <patternFill patternType="none">
          <bgColor auto="1"/>
        </patternFill>
      </fill>
    </dxf>
    <dxf>
      <font>
        <b val="0"/>
        <i val="0"/>
        <color auto="1"/>
      </font>
      <numFmt numFmtId="169" formatCode="&quot;$&quot;#,##0.00;[Red]\-&quot;$&quot;#,##0.00;&quot;-&quot;"/>
      <fill>
        <patternFill>
          <bgColor theme="4" tint="0.79998168889431442"/>
        </patternFill>
      </fill>
    </dxf>
    <dxf>
      <font>
        <b/>
        <i val="0"/>
        <color auto="1"/>
      </font>
      <numFmt numFmtId="0" formatCode="General"/>
      <fill>
        <patternFill patternType="solid">
          <bgColor theme="4" tint="0.39994506668294322"/>
        </patternFill>
      </fill>
    </dxf>
    <dxf>
      <fill>
        <patternFill patternType="none">
          <bgColor auto="1"/>
        </patternFill>
      </fill>
    </dxf>
    <dxf>
      <font>
        <b val="0"/>
        <i val="0"/>
        <color auto="1"/>
      </font>
      <numFmt numFmtId="169" formatCode="&quot;$&quot;#,##0.00;[Red]\-&quot;$&quot;#,##0.00;&quot;-&quot;"/>
      <fill>
        <patternFill>
          <bgColor theme="4" tint="0.79998168889431442"/>
        </patternFill>
      </fill>
    </dxf>
    <dxf>
      <font>
        <b/>
        <i val="0"/>
        <color auto="1"/>
      </font>
      <numFmt numFmtId="0" formatCode="General"/>
      <fill>
        <patternFill patternType="solid">
          <bgColor theme="4" tint="0.39994506668294322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10</xdr:col>
      <xdr:colOff>0</xdr:colOff>
      <xdr:row>6</xdr:row>
      <xdr:rowOff>30480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F0E7101B-7523-4DCC-8C25-C0DC8FE39BA6}"/>
                </a:ext>
              </a:extLst>
            </xdr:cNvPr>
            <xdr:cNvSpPr txBox="1"/>
          </xdr:nvSpPr>
          <xdr:spPr>
            <a:xfrm>
              <a:off x="243840" y="381000"/>
              <a:ext cx="9319260" cy="7620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AU" sz="1100" i="0">
                  <a:solidFill>
                    <a:schemeClr val="dk1"/>
                  </a:solidFill>
                  <a:effectLst/>
                  <a:latin typeface="Calibri" panose="020F0502020204030204" pitchFamily="34" charset="0"/>
                  <a:ea typeface="+mn-ea"/>
                  <a:cs typeface="Calibri" panose="020F0502020204030204" pitchFamily="34" charset="0"/>
                </a:rPr>
                <a:t>Initial price (2020-21)</a:t>
              </a:r>
              <a:r>
                <a:rPr lang="en-AU" sz="1100" i="0" baseline="0">
                  <a:solidFill>
                    <a:schemeClr val="dk1"/>
                  </a:solidFill>
                  <a:effectLst/>
                  <a:latin typeface="Calibri" panose="020F0502020204030204" pitchFamily="34" charset="0"/>
                  <a:ea typeface="+mn-ea"/>
                  <a:cs typeface="Calibri" panose="020F0502020204030204" pitchFamily="34" charset="0"/>
                </a:rPr>
                <a:t> </a:t>
              </a:r>
              <a:r>
                <a:rPr lang="en-AU" sz="1100" i="0">
                  <a:solidFill>
                    <a:schemeClr val="dk1"/>
                  </a:solidFill>
                  <a:effectLst/>
                  <a:latin typeface="Calibri" panose="020F0502020204030204" pitchFamily="34" charset="0"/>
                  <a:ea typeface="+mn-ea"/>
                  <a:cs typeface="Calibri" panose="020F0502020204030204" pitchFamily="34" charset="0"/>
                </a:rPr>
                <a:t>as per AER Final Decision, subequent year prices escalated</a:t>
              </a:r>
              <a:r>
                <a:rPr lang="en-AU" sz="1100" i="0" baseline="0">
                  <a:solidFill>
                    <a:schemeClr val="dk1"/>
                  </a:solidFill>
                  <a:effectLst/>
                  <a:latin typeface="Calibri" panose="020F0502020204030204" pitchFamily="34" charset="0"/>
                  <a:ea typeface="+mn-ea"/>
                  <a:cs typeface="Calibri" panose="020F0502020204030204" pitchFamily="34" charset="0"/>
                </a:rPr>
                <a:t> by the following</a:t>
              </a:r>
              <a:r>
                <a:rPr lang="en-AU" sz="1100" i="0">
                  <a:solidFill>
                    <a:schemeClr val="dk1"/>
                  </a:solidFill>
                  <a:effectLst/>
                  <a:latin typeface="Calibri" panose="020F0502020204030204" pitchFamily="34" charset="0"/>
                  <a:ea typeface="+mn-ea"/>
                  <a:cs typeface="Calibri" panose="020F0502020204030204" pitchFamily="34" charset="0"/>
                </a:rPr>
                <a:t> formula: </a:t>
              </a:r>
            </a:p>
            <a:p>
              <a:pPr/>
              <a14:m>
                <m:oMathPara xmlns:m="http://schemas.openxmlformats.org/officeDocument/2006/math">
                  <m:oMathParaPr>
                    <m:jc m:val="center"/>
                  </m:oMathParaPr>
                  <m:oMath xmlns:m="http://schemas.openxmlformats.org/officeDocument/2006/math">
                    <m:sSup>
                      <m:sSupPr>
                        <m:ctrlPr>
                          <a:rPr lang="en-AU" sz="1100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pPr>
                      <m:e>
                        <m:r>
                          <a:rPr lang="en-AU" sz="1100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𝑃𝑟𝑖𝑐𝑒</m:t>
                        </m:r>
                      </m:e>
                      <m:sup>
                        <m:r>
                          <a:rPr lang="en-AU" sz="1100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𝑡</m:t>
                        </m:r>
                      </m:sup>
                    </m:sSup>
                    <m:r>
                      <a:rPr lang="en-AU" sz="110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= </m:t>
                    </m:r>
                    <m:sSup>
                      <m:sSupPr>
                        <m:ctrlPr>
                          <a:rPr lang="en-AU" sz="1100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pPr>
                      <m:e>
                        <m:r>
                          <a:rPr lang="en-AU" sz="1100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𝑃𝑟𝑖𝑐𝑒</m:t>
                        </m:r>
                      </m:e>
                      <m:sup>
                        <m:r>
                          <a:rPr lang="en-AU" sz="1100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𝑡</m:t>
                        </m:r>
                        <m:r>
                          <a:rPr lang="en-AU" sz="1100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−1</m:t>
                        </m:r>
                      </m:sup>
                    </m:sSup>
                    <m:r>
                      <a:rPr lang="en-AU" sz="110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 ×(1+</m:t>
                    </m:r>
                    <m:d>
                      <m:dPr>
                        <m:ctrlPr>
                          <a:rPr lang="en-AU" sz="1100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dPr>
                      <m:e>
                        <m:f>
                          <m:fPr>
                            <m:ctrlPr>
                              <a:rPr lang="en-AU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fPr>
                          <m:num>
                            <m:sSup>
                              <m:sSupPr>
                                <m:ctrlPr>
                                  <a:rPr lang="en-AU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pPr>
                              <m:e>
                                <m:r>
                                  <a:rPr lang="en-AU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𝐶𝑃𝐼</m:t>
                                </m:r>
                              </m:e>
                              <m:sup>
                                <m:r>
                                  <a:rPr lang="en-AU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𝑡</m:t>
                                </m:r>
                              </m:sup>
                            </m:sSup>
                          </m:num>
                          <m:den>
                            <m:sSup>
                              <m:sSupPr>
                                <m:ctrlPr>
                                  <a:rPr lang="en-AU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pPr>
                              <m:e>
                                <m:r>
                                  <a:rPr lang="en-AU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𝐶𝑃𝐼</m:t>
                                </m:r>
                              </m:e>
                              <m:sup>
                                <m:r>
                                  <a:rPr lang="en-AU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𝑡</m:t>
                                </m:r>
                                <m:r>
                                  <a:rPr lang="en-AU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−1</m:t>
                                </m:r>
                              </m:sup>
                            </m:sSup>
                          </m:den>
                        </m:f>
                      </m:e>
                    </m:d>
                    <m:r>
                      <a:rPr lang="en-AU" sz="110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×(1−</m:t>
                    </m:r>
                    <m:sSup>
                      <m:sSupPr>
                        <m:ctrlPr>
                          <a:rPr lang="en-AU" sz="1100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pPr>
                      <m:e>
                        <m:r>
                          <a:rPr lang="en-AU" sz="1100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𝑋</m:t>
                        </m:r>
                      </m:e>
                      <m:sup>
                        <m:r>
                          <a:rPr lang="en-AU" sz="1100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𝑡</m:t>
                        </m:r>
                      </m:sup>
                    </m:sSup>
                    <m:r>
                      <a:rPr lang="en-AU" sz="110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)</m:t>
                    </m:r>
                  </m:oMath>
                </m:oMathPara>
              </a14:m>
              <a:endParaRPr lang="en-AU" sz="1100"/>
            </a:p>
          </xdr:txBody>
        </xdr:sp>
      </mc:Choice>
      <mc:Fallback xmlns="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F0E7101B-7523-4DCC-8C25-C0DC8FE39BA6}"/>
                </a:ext>
              </a:extLst>
            </xdr:cNvPr>
            <xdr:cNvSpPr txBox="1"/>
          </xdr:nvSpPr>
          <xdr:spPr>
            <a:xfrm>
              <a:off x="243840" y="381000"/>
              <a:ext cx="9319260" cy="7620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AU" sz="1100" i="0">
                  <a:solidFill>
                    <a:schemeClr val="dk1"/>
                  </a:solidFill>
                  <a:effectLst/>
                  <a:latin typeface="Calibri" panose="020F0502020204030204" pitchFamily="34" charset="0"/>
                  <a:ea typeface="+mn-ea"/>
                  <a:cs typeface="Calibri" panose="020F0502020204030204" pitchFamily="34" charset="0"/>
                </a:rPr>
                <a:t>Initial price (2020-21)</a:t>
              </a:r>
              <a:r>
                <a:rPr lang="en-AU" sz="1100" i="0" baseline="0">
                  <a:solidFill>
                    <a:schemeClr val="dk1"/>
                  </a:solidFill>
                  <a:effectLst/>
                  <a:latin typeface="Calibri" panose="020F0502020204030204" pitchFamily="34" charset="0"/>
                  <a:ea typeface="+mn-ea"/>
                  <a:cs typeface="Calibri" panose="020F0502020204030204" pitchFamily="34" charset="0"/>
                </a:rPr>
                <a:t> </a:t>
              </a:r>
              <a:r>
                <a:rPr lang="en-AU" sz="1100" i="0">
                  <a:solidFill>
                    <a:schemeClr val="dk1"/>
                  </a:solidFill>
                  <a:effectLst/>
                  <a:latin typeface="Calibri" panose="020F0502020204030204" pitchFamily="34" charset="0"/>
                  <a:ea typeface="+mn-ea"/>
                  <a:cs typeface="Calibri" panose="020F0502020204030204" pitchFamily="34" charset="0"/>
                </a:rPr>
                <a:t>as per AER Final Decision, subequent year prices escalated</a:t>
              </a:r>
              <a:r>
                <a:rPr lang="en-AU" sz="1100" i="0" baseline="0">
                  <a:solidFill>
                    <a:schemeClr val="dk1"/>
                  </a:solidFill>
                  <a:effectLst/>
                  <a:latin typeface="Calibri" panose="020F0502020204030204" pitchFamily="34" charset="0"/>
                  <a:ea typeface="+mn-ea"/>
                  <a:cs typeface="Calibri" panose="020F0502020204030204" pitchFamily="34" charset="0"/>
                </a:rPr>
                <a:t> by the following</a:t>
              </a:r>
              <a:r>
                <a:rPr lang="en-AU" sz="1100" i="0">
                  <a:solidFill>
                    <a:schemeClr val="dk1"/>
                  </a:solidFill>
                  <a:effectLst/>
                  <a:latin typeface="Calibri" panose="020F0502020204030204" pitchFamily="34" charset="0"/>
                  <a:ea typeface="+mn-ea"/>
                  <a:cs typeface="Calibri" panose="020F0502020204030204" pitchFamily="34" charset="0"/>
                </a:rPr>
                <a:t> formula: </a:t>
              </a:r>
            </a:p>
            <a:p>
              <a:pPr/>
              <a:r>
                <a:rPr lang="en-AU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〖𝑃𝑟𝑖𝑐𝑒〗^𝑡= 〖𝑃𝑟𝑖𝑐𝑒〗^(𝑡−1)  ×(1+(〖𝐶𝑃𝐼〗^𝑡/〖𝐶𝑃𝐼〗^(𝑡−1) )×(1−𝑋^𝑡)</a:t>
              </a:r>
              <a:endParaRPr lang="en-AU" sz="1100"/>
            </a:p>
          </xdr:txBody>
        </xdr:sp>
      </mc:Fallback>
    </mc:AlternateContent>
    <xdr:clientData/>
  </xdr:twoCellAnchor>
  <xdr:twoCellAnchor>
    <xdr:from>
      <xdr:col>1</xdr:col>
      <xdr:colOff>0</xdr:colOff>
      <xdr:row>2</xdr:row>
      <xdr:rowOff>0</xdr:rowOff>
    </xdr:from>
    <xdr:to>
      <xdr:col>10</xdr:col>
      <xdr:colOff>0</xdr:colOff>
      <xdr:row>6</xdr:row>
      <xdr:rowOff>30480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TextBox 2">
              <a:extLst>
                <a:ext uri="{FF2B5EF4-FFF2-40B4-BE49-F238E27FC236}">
                  <a16:creationId xmlns:a16="http://schemas.microsoft.com/office/drawing/2014/main" id="{84C26E61-A637-4495-BF3D-47779EF539AA}"/>
                </a:ext>
              </a:extLst>
            </xdr:cNvPr>
            <xdr:cNvSpPr txBox="1"/>
          </xdr:nvSpPr>
          <xdr:spPr>
            <a:xfrm>
              <a:off x="243840" y="381000"/>
              <a:ext cx="9319260" cy="7620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AU" sz="1000" i="0">
                  <a:solidFill>
                    <a:schemeClr val="dk1"/>
                  </a:solidFill>
                  <a:effectLst/>
                  <a:latin typeface="Calibri" panose="020F0502020204030204" pitchFamily="34" charset="0"/>
                  <a:ea typeface="+mn-ea"/>
                  <a:cs typeface="Calibri" panose="020F0502020204030204" pitchFamily="34" charset="0"/>
                </a:rPr>
                <a:t>Initial price (2020-21)</a:t>
              </a:r>
              <a:r>
                <a:rPr lang="en-AU" sz="1000" i="0" baseline="0">
                  <a:solidFill>
                    <a:schemeClr val="dk1"/>
                  </a:solidFill>
                  <a:effectLst/>
                  <a:latin typeface="Calibri" panose="020F0502020204030204" pitchFamily="34" charset="0"/>
                  <a:ea typeface="+mn-ea"/>
                  <a:cs typeface="Calibri" panose="020F0502020204030204" pitchFamily="34" charset="0"/>
                </a:rPr>
                <a:t> </a:t>
              </a:r>
              <a:r>
                <a:rPr lang="en-AU" sz="1000" i="0">
                  <a:solidFill>
                    <a:schemeClr val="dk1"/>
                  </a:solidFill>
                  <a:effectLst/>
                  <a:latin typeface="Calibri" panose="020F0502020204030204" pitchFamily="34" charset="0"/>
                  <a:ea typeface="+mn-ea"/>
                  <a:cs typeface="Calibri" panose="020F0502020204030204" pitchFamily="34" charset="0"/>
                </a:rPr>
                <a:t>as per AER Final Decision, subequent year prices escalated</a:t>
              </a:r>
              <a:r>
                <a:rPr lang="en-AU" sz="1000" i="0" baseline="0">
                  <a:solidFill>
                    <a:schemeClr val="dk1"/>
                  </a:solidFill>
                  <a:effectLst/>
                  <a:latin typeface="Calibri" panose="020F0502020204030204" pitchFamily="34" charset="0"/>
                  <a:ea typeface="+mn-ea"/>
                  <a:cs typeface="Calibri" panose="020F0502020204030204" pitchFamily="34" charset="0"/>
                </a:rPr>
                <a:t> by the following</a:t>
              </a:r>
              <a:r>
                <a:rPr lang="en-AU" sz="1000" i="0">
                  <a:solidFill>
                    <a:schemeClr val="dk1"/>
                  </a:solidFill>
                  <a:effectLst/>
                  <a:latin typeface="Calibri" panose="020F0502020204030204" pitchFamily="34" charset="0"/>
                  <a:ea typeface="+mn-ea"/>
                  <a:cs typeface="Calibri" panose="020F0502020204030204" pitchFamily="34" charset="0"/>
                </a:rPr>
                <a:t> formula: </a:t>
              </a:r>
            </a:p>
            <a:p>
              <a:pPr algn="ctr"/>
              <a14:m>
                <m:oMath xmlns:m="http://schemas.openxmlformats.org/officeDocument/2006/math">
                  <m:sSup>
                    <m:sSupPr>
                      <m:ctrlPr>
                        <a:rPr lang="en-AU" sz="10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sSupPr>
                    <m:e>
                      <m:r>
                        <a:rPr lang="en-AU" sz="10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𝑃𝑟𝑖𝑐𝑒</m:t>
                      </m:r>
                    </m:e>
                    <m:sup>
                      <m:r>
                        <a:rPr lang="en-AU" sz="10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𝑡</m:t>
                      </m:r>
                    </m:sup>
                  </m:sSup>
                  <m:r>
                    <a:rPr lang="en-AU" sz="1000" i="1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= </m:t>
                  </m:r>
                  <m:sSup>
                    <m:sSupPr>
                      <m:ctrlPr>
                        <a:rPr lang="en-AU" sz="10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sSupPr>
                    <m:e>
                      <m:r>
                        <a:rPr lang="en-AU" sz="10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𝑃𝑟𝑖𝑐𝑒</m:t>
                      </m:r>
                    </m:e>
                    <m:sup>
                      <m:r>
                        <a:rPr lang="en-AU" sz="10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𝑡</m:t>
                      </m:r>
                      <m:r>
                        <a:rPr lang="en-AU" sz="10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−1</m:t>
                      </m:r>
                    </m:sup>
                  </m:sSup>
                  <m:r>
                    <a:rPr lang="en-AU" sz="1000" i="1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 ×(1+</m:t>
                  </m:r>
                  <m:d>
                    <m:dPr>
                      <m:ctrlPr>
                        <a:rPr lang="en-AU" sz="10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dPr>
                    <m:e>
                      <m:f>
                        <m:fPr>
                          <m:ctrlPr>
                            <a:rPr lang="en-AU" sz="1000" i="1">
                              <a:solidFill>
                                <a:schemeClr val="dk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</m:ctrlPr>
                        </m:fPr>
                        <m:num>
                          <m:sSup>
                            <m:sSupPr>
                              <m:ctrlPr>
                                <a:rPr lang="en-AU" sz="1000" i="1">
                                  <a:solidFill>
                                    <a:schemeClr val="dk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</m:ctrlPr>
                            </m:sSupPr>
                            <m:e>
                              <m:r>
                                <a:rPr lang="en-AU" sz="1000" i="1">
                                  <a:solidFill>
                                    <a:schemeClr val="dk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𝐶𝑃𝐼</m:t>
                              </m:r>
                            </m:e>
                            <m:sup>
                              <m:r>
                                <a:rPr lang="en-AU" sz="1000" i="1">
                                  <a:solidFill>
                                    <a:schemeClr val="dk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𝑡</m:t>
                              </m:r>
                            </m:sup>
                          </m:sSup>
                        </m:num>
                        <m:den>
                          <m:sSup>
                            <m:sSupPr>
                              <m:ctrlPr>
                                <a:rPr lang="en-AU" sz="1000" i="1">
                                  <a:solidFill>
                                    <a:schemeClr val="dk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</m:ctrlPr>
                            </m:sSupPr>
                            <m:e>
                              <m:r>
                                <a:rPr lang="en-AU" sz="1000" i="1">
                                  <a:solidFill>
                                    <a:schemeClr val="dk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𝐶𝑃𝐼</m:t>
                              </m:r>
                            </m:e>
                            <m:sup>
                              <m:r>
                                <a:rPr lang="en-AU" sz="1000" i="1">
                                  <a:solidFill>
                                    <a:schemeClr val="dk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𝑡</m:t>
                              </m:r>
                              <m:r>
                                <a:rPr lang="en-AU" sz="1000" i="1">
                                  <a:solidFill>
                                    <a:schemeClr val="dk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−1</m:t>
                              </m:r>
                            </m:sup>
                          </m:sSup>
                        </m:den>
                      </m:f>
                    </m:e>
                  </m:d>
                  <m:r>
                    <a:rPr lang="en-AU" sz="1000" i="1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×</m:t>
                  </m:r>
                  <m:d>
                    <m:dPr>
                      <m:ctrlPr>
                        <a:rPr lang="en-AU" sz="10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dPr>
                    <m:e>
                      <m:r>
                        <a:rPr lang="en-AU" sz="10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1−</m:t>
                      </m:r>
                      <m:sSup>
                        <m:sSupPr>
                          <m:ctrlPr>
                            <a:rPr lang="en-AU" sz="1000" i="1">
                              <a:solidFill>
                                <a:schemeClr val="dk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</m:ctrlPr>
                        </m:sSupPr>
                        <m:e>
                          <m:r>
                            <a:rPr lang="en-AU" sz="1000" i="1">
                              <a:solidFill>
                                <a:schemeClr val="dk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𝑋</m:t>
                          </m:r>
                        </m:e>
                        <m:sup>
                          <m:r>
                            <a:rPr lang="en-AU" sz="1000" i="1">
                              <a:solidFill>
                                <a:schemeClr val="dk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𝑡</m:t>
                          </m:r>
                        </m:sup>
                      </m:sSup>
                    </m:e>
                  </m:d>
                  <m:r>
                    <a:rPr lang="en-AU" sz="1000" b="0" i="1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+ </m:t>
                  </m:r>
                  <m:sSup>
                    <m:sSupPr>
                      <m:ctrlPr>
                        <a:rPr lang="en-AU" sz="1000" b="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sSupPr>
                    <m:e>
                      <m:r>
                        <a:rPr lang="en-AU" sz="1000" b="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𝐴</m:t>
                      </m:r>
                    </m:e>
                    <m:sup>
                      <m:r>
                        <a:rPr lang="en-AU" sz="1000" b="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𝑡</m:t>
                      </m:r>
                    </m:sup>
                  </m:sSup>
                </m:oMath>
              </a14:m>
              <a:r>
                <a:rPr lang="en-AU" sz="1000"/>
                <a:t> </a:t>
              </a:r>
            </a:p>
          </xdr:txBody>
        </xdr:sp>
      </mc:Choice>
      <mc:Fallback xmlns="">
        <xdr:sp macro="" textlink="">
          <xdr:nvSpPr>
            <xdr:cNvPr id="3" name="TextBox 2">
              <a:extLst>
                <a:ext uri="{FF2B5EF4-FFF2-40B4-BE49-F238E27FC236}">
                  <a16:creationId xmlns:a16="http://schemas.microsoft.com/office/drawing/2014/main" id="{84C26E61-A637-4495-BF3D-47779EF539AA}"/>
                </a:ext>
              </a:extLst>
            </xdr:cNvPr>
            <xdr:cNvSpPr txBox="1"/>
          </xdr:nvSpPr>
          <xdr:spPr>
            <a:xfrm>
              <a:off x="243840" y="381000"/>
              <a:ext cx="9319260" cy="7620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AU" sz="1000" i="0">
                  <a:solidFill>
                    <a:schemeClr val="dk1"/>
                  </a:solidFill>
                  <a:effectLst/>
                  <a:latin typeface="Calibri" panose="020F0502020204030204" pitchFamily="34" charset="0"/>
                  <a:ea typeface="+mn-ea"/>
                  <a:cs typeface="Calibri" panose="020F0502020204030204" pitchFamily="34" charset="0"/>
                </a:rPr>
                <a:t>Initial price (2020-21)</a:t>
              </a:r>
              <a:r>
                <a:rPr lang="en-AU" sz="1000" i="0" baseline="0">
                  <a:solidFill>
                    <a:schemeClr val="dk1"/>
                  </a:solidFill>
                  <a:effectLst/>
                  <a:latin typeface="Calibri" panose="020F0502020204030204" pitchFamily="34" charset="0"/>
                  <a:ea typeface="+mn-ea"/>
                  <a:cs typeface="Calibri" panose="020F0502020204030204" pitchFamily="34" charset="0"/>
                </a:rPr>
                <a:t> </a:t>
              </a:r>
              <a:r>
                <a:rPr lang="en-AU" sz="1000" i="0">
                  <a:solidFill>
                    <a:schemeClr val="dk1"/>
                  </a:solidFill>
                  <a:effectLst/>
                  <a:latin typeface="Calibri" panose="020F0502020204030204" pitchFamily="34" charset="0"/>
                  <a:ea typeface="+mn-ea"/>
                  <a:cs typeface="Calibri" panose="020F0502020204030204" pitchFamily="34" charset="0"/>
                </a:rPr>
                <a:t>as per AER Final Decision, subequent year prices escalated</a:t>
              </a:r>
              <a:r>
                <a:rPr lang="en-AU" sz="1000" i="0" baseline="0">
                  <a:solidFill>
                    <a:schemeClr val="dk1"/>
                  </a:solidFill>
                  <a:effectLst/>
                  <a:latin typeface="Calibri" panose="020F0502020204030204" pitchFamily="34" charset="0"/>
                  <a:ea typeface="+mn-ea"/>
                  <a:cs typeface="Calibri" panose="020F0502020204030204" pitchFamily="34" charset="0"/>
                </a:rPr>
                <a:t> by the following</a:t>
              </a:r>
              <a:r>
                <a:rPr lang="en-AU" sz="1000" i="0">
                  <a:solidFill>
                    <a:schemeClr val="dk1"/>
                  </a:solidFill>
                  <a:effectLst/>
                  <a:latin typeface="Calibri" panose="020F0502020204030204" pitchFamily="34" charset="0"/>
                  <a:ea typeface="+mn-ea"/>
                  <a:cs typeface="Calibri" panose="020F0502020204030204" pitchFamily="34" charset="0"/>
                </a:rPr>
                <a:t> formula: </a:t>
              </a:r>
            </a:p>
            <a:p>
              <a:pPr algn="ctr"/>
              <a:r>
                <a:rPr lang="en-AU" sz="10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〖𝑃𝑟𝑖𝑐𝑒〗^𝑡= 〖𝑃𝑟𝑖𝑐𝑒〗^(𝑡−1)  ×(1+(〖𝐶𝑃𝐼〗^𝑡/〖𝐶𝑃𝐼〗^(𝑡−1) )×(1−𝑋^𝑡 )</a:t>
              </a:r>
              <a:r>
                <a:rPr lang="en-AU" sz="10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+ 𝐴^𝑡</a:t>
              </a:r>
              <a:r>
                <a:rPr lang="en-AU" sz="1000"/>
                <a:t> </a:t>
              </a:r>
            </a:p>
          </xdr:txBody>
        </xdr:sp>
      </mc:Fallback>
    </mc:AlternateContent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10</xdr:col>
      <xdr:colOff>0</xdr:colOff>
      <xdr:row>6</xdr:row>
      <xdr:rowOff>30480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6BCD7340-CB9C-4374-8DF2-0F8BF4ABF752}"/>
                </a:ext>
              </a:extLst>
            </xdr:cNvPr>
            <xdr:cNvSpPr txBox="1"/>
          </xdr:nvSpPr>
          <xdr:spPr>
            <a:xfrm>
              <a:off x="581025" y="381000"/>
              <a:ext cx="6457950" cy="752475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AU" sz="1100" i="0">
                  <a:solidFill>
                    <a:schemeClr val="dk1"/>
                  </a:solidFill>
                  <a:effectLst/>
                  <a:latin typeface="Calibri" panose="020F0502020204030204" pitchFamily="34" charset="0"/>
                  <a:ea typeface="+mn-ea"/>
                  <a:cs typeface="Calibri" panose="020F0502020204030204" pitchFamily="34" charset="0"/>
                </a:rPr>
                <a:t>Initial price (2020-21)</a:t>
              </a:r>
              <a:r>
                <a:rPr lang="en-AU" sz="1100" i="0" baseline="0">
                  <a:solidFill>
                    <a:schemeClr val="dk1"/>
                  </a:solidFill>
                  <a:effectLst/>
                  <a:latin typeface="Calibri" panose="020F0502020204030204" pitchFamily="34" charset="0"/>
                  <a:ea typeface="+mn-ea"/>
                  <a:cs typeface="Calibri" panose="020F0502020204030204" pitchFamily="34" charset="0"/>
                </a:rPr>
                <a:t> </a:t>
              </a:r>
              <a:r>
                <a:rPr lang="en-AU" sz="1100" i="0">
                  <a:solidFill>
                    <a:schemeClr val="dk1"/>
                  </a:solidFill>
                  <a:effectLst/>
                  <a:latin typeface="Calibri" panose="020F0502020204030204" pitchFamily="34" charset="0"/>
                  <a:ea typeface="+mn-ea"/>
                  <a:cs typeface="Calibri" panose="020F0502020204030204" pitchFamily="34" charset="0"/>
                </a:rPr>
                <a:t>as per AER Final Decision, subequent year prices escalated</a:t>
              </a:r>
              <a:r>
                <a:rPr lang="en-AU" sz="1100" i="0" baseline="0">
                  <a:solidFill>
                    <a:schemeClr val="dk1"/>
                  </a:solidFill>
                  <a:effectLst/>
                  <a:latin typeface="Calibri" panose="020F0502020204030204" pitchFamily="34" charset="0"/>
                  <a:ea typeface="+mn-ea"/>
                  <a:cs typeface="Calibri" panose="020F0502020204030204" pitchFamily="34" charset="0"/>
                </a:rPr>
                <a:t> by the following</a:t>
              </a:r>
              <a:r>
                <a:rPr lang="en-AU" sz="1100" i="0">
                  <a:solidFill>
                    <a:schemeClr val="dk1"/>
                  </a:solidFill>
                  <a:effectLst/>
                  <a:latin typeface="Calibri" panose="020F0502020204030204" pitchFamily="34" charset="0"/>
                  <a:ea typeface="+mn-ea"/>
                  <a:cs typeface="Calibri" panose="020F0502020204030204" pitchFamily="34" charset="0"/>
                </a:rPr>
                <a:t> formula: </a:t>
              </a:r>
            </a:p>
            <a:p>
              <a:pPr/>
              <a14:m>
                <m:oMathPara xmlns:m="http://schemas.openxmlformats.org/officeDocument/2006/math">
                  <m:oMathParaPr>
                    <m:jc m:val="center"/>
                  </m:oMathParaPr>
                  <m:oMath xmlns:m="http://schemas.openxmlformats.org/officeDocument/2006/math">
                    <m:sSup>
                      <m:sSupPr>
                        <m:ctrlPr>
                          <a:rPr lang="en-AU" sz="1100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pPr>
                      <m:e>
                        <m:r>
                          <a:rPr lang="en-AU" sz="1100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𝑃𝑟𝑖𝑐𝑒</m:t>
                        </m:r>
                      </m:e>
                      <m:sup>
                        <m:r>
                          <a:rPr lang="en-AU" sz="1100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𝑡</m:t>
                        </m:r>
                      </m:sup>
                    </m:sSup>
                    <m:r>
                      <a:rPr lang="en-AU" sz="110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= </m:t>
                    </m:r>
                    <m:sSup>
                      <m:sSupPr>
                        <m:ctrlPr>
                          <a:rPr lang="en-AU" sz="1100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pPr>
                      <m:e>
                        <m:r>
                          <a:rPr lang="en-AU" sz="1100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𝑃𝑟𝑖𝑐𝑒</m:t>
                        </m:r>
                      </m:e>
                      <m:sup>
                        <m:r>
                          <a:rPr lang="en-AU" sz="1100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𝑡</m:t>
                        </m:r>
                        <m:r>
                          <a:rPr lang="en-AU" sz="1100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−1</m:t>
                        </m:r>
                      </m:sup>
                    </m:sSup>
                    <m:r>
                      <a:rPr lang="en-AU" sz="110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 ×(1+</m:t>
                    </m:r>
                    <m:d>
                      <m:dPr>
                        <m:ctrlPr>
                          <a:rPr lang="en-AU" sz="1100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dPr>
                      <m:e>
                        <m:f>
                          <m:fPr>
                            <m:ctrlPr>
                              <a:rPr lang="en-AU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fPr>
                          <m:num>
                            <m:sSup>
                              <m:sSupPr>
                                <m:ctrlPr>
                                  <a:rPr lang="en-AU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pPr>
                              <m:e>
                                <m:r>
                                  <a:rPr lang="en-AU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𝐶𝑃𝐼</m:t>
                                </m:r>
                              </m:e>
                              <m:sup>
                                <m:r>
                                  <a:rPr lang="en-AU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𝑡</m:t>
                                </m:r>
                              </m:sup>
                            </m:sSup>
                          </m:num>
                          <m:den>
                            <m:sSup>
                              <m:sSupPr>
                                <m:ctrlPr>
                                  <a:rPr lang="en-AU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pPr>
                              <m:e>
                                <m:r>
                                  <a:rPr lang="en-AU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𝐶𝑃𝐼</m:t>
                                </m:r>
                              </m:e>
                              <m:sup>
                                <m:r>
                                  <a:rPr lang="en-AU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𝑡</m:t>
                                </m:r>
                                <m:r>
                                  <a:rPr lang="en-AU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−1</m:t>
                                </m:r>
                              </m:sup>
                            </m:sSup>
                          </m:den>
                        </m:f>
                      </m:e>
                    </m:d>
                    <m:r>
                      <a:rPr lang="en-AU" sz="110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×(1−</m:t>
                    </m:r>
                    <m:sSup>
                      <m:sSupPr>
                        <m:ctrlPr>
                          <a:rPr lang="en-AU" sz="1100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pPr>
                      <m:e>
                        <m:r>
                          <a:rPr lang="en-AU" sz="1100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𝑋</m:t>
                        </m:r>
                      </m:e>
                      <m:sup>
                        <m:r>
                          <a:rPr lang="en-AU" sz="1100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𝑡</m:t>
                        </m:r>
                      </m:sup>
                    </m:sSup>
                    <m:r>
                      <a:rPr lang="en-AU" sz="110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)</m:t>
                    </m:r>
                  </m:oMath>
                </m:oMathPara>
              </a14:m>
              <a:endParaRPr lang="en-AU" sz="1100"/>
            </a:p>
          </xdr:txBody>
        </xdr:sp>
      </mc:Choice>
      <mc:Fallback xmlns="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6BCD7340-CB9C-4374-8DF2-0F8BF4ABF752}"/>
                </a:ext>
              </a:extLst>
            </xdr:cNvPr>
            <xdr:cNvSpPr txBox="1"/>
          </xdr:nvSpPr>
          <xdr:spPr>
            <a:xfrm>
              <a:off x="581025" y="381000"/>
              <a:ext cx="6457950" cy="752475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AU" sz="1100" i="0">
                  <a:solidFill>
                    <a:schemeClr val="dk1"/>
                  </a:solidFill>
                  <a:effectLst/>
                  <a:latin typeface="Calibri" panose="020F0502020204030204" pitchFamily="34" charset="0"/>
                  <a:ea typeface="+mn-ea"/>
                  <a:cs typeface="Calibri" panose="020F0502020204030204" pitchFamily="34" charset="0"/>
                </a:rPr>
                <a:t>Initial price (2020-21)</a:t>
              </a:r>
              <a:r>
                <a:rPr lang="en-AU" sz="1100" i="0" baseline="0">
                  <a:solidFill>
                    <a:schemeClr val="dk1"/>
                  </a:solidFill>
                  <a:effectLst/>
                  <a:latin typeface="Calibri" panose="020F0502020204030204" pitchFamily="34" charset="0"/>
                  <a:ea typeface="+mn-ea"/>
                  <a:cs typeface="Calibri" panose="020F0502020204030204" pitchFamily="34" charset="0"/>
                </a:rPr>
                <a:t> </a:t>
              </a:r>
              <a:r>
                <a:rPr lang="en-AU" sz="1100" i="0">
                  <a:solidFill>
                    <a:schemeClr val="dk1"/>
                  </a:solidFill>
                  <a:effectLst/>
                  <a:latin typeface="Calibri" panose="020F0502020204030204" pitchFamily="34" charset="0"/>
                  <a:ea typeface="+mn-ea"/>
                  <a:cs typeface="Calibri" panose="020F0502020204030204" pitchFamily="34" charset="0"/>
                </a:rPr>
                <a:t>as per AER Final Decision, subequent year prices escalated</a:t>
              </a:r>
              <a:r>
                <a:rPr lang="en-AU" sz="1100" i="0" baseline="0">
                  <a:solidFill>
                    <a:schemeClr val="dk1"/>
                  </a:solidFill>
                  <a:effectLst/>
                  <a:latin typeface="Calibri" panose="020F0502020204030204" pitchFamily="34" charset="0"/>
                  <a:ea typeface="+mn-ea"/>
                  <a:cs typeface="Calibri" panose="020F0502020204030204" pitchFamily="34" charset="0"/>
                </a:rPr>
                <a:t> by the following</a:t>
              </a:r>
              <a:r>
                <a:rPr lang="en-AU" sz="1100" i="0">
                  <a:solidFill>
                    <a:schemeClr val="dk1"/>
                  </a:solidFill>
                  <a:effectLst/>
                  <a:latin typeface="Calibri" panose="020F0502020204030204" pitchFamily="34" charset="0"/>
                  <a:ea typeface="+mn-ea"/>
                  <a:cs typeface="Calibri" panose="020F0502020204030204" pitchFamily="34" charset="0"/>
                </a:rPr>
                <a:t> formula: </a:t>
              </a:r>
            </a:p>
            <a:p>
              <a:pPr/>
              <a:r>
                <a:rPr lang="en-AU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〖𝑃𝑟𝑖𝑐𝑒〗^𝑡= 〖𝑃𝑟𝑖𝑐𝑒〗^(𝑡−1)  ×(1+(〖𝐶𝑃𝐼〗^𝑡/〖𝐶𝑃𝐼〗^(𝑡−1) )×(1−𝑋^𝑡)</a:t>
              </a:r>
              <a:endParaRPr lang="en-AU" sz="1100"/>
            </a:p>
          </xdr:txBody>
        </xdr:sp>
      </mc:Fallback>
    </mc:AlternateContent>
    <xdr:clientData/>
  </xdr:twoCellAnchor>
  <xdr:twoCellAnchor>
    <xdr:from>
      <xdr:col>1</xdr:col>
      <xdr:colOff>0</xdr:colOff>
      <xdr:row>2</xdr:row>
      <xdr:rowOff>0</xdr:rowOff>
    </xdr:from>
    <xdr:to>
      <xdr:col>10</xdr:col>
      <xdr:colOff>0</xdr:colOff>
      <xdr:row>6</xdr:row>
      <xdr:rowOff>30480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TextBox 2">
              <a:extLst>
                <a:ext uri="{FF2B5EF4-FFF2-40B4-BE49-F238E27FC236}">
                  <a16:creationId xmlns:a16="http://schemas.microsoft.com/office/drawing/2014/main" id="{58F6980D-F532-4543-817C-92BE23C1F582}"/>
                </a:ext>
              </a:extLst>
            </xdr:cNvPr>
            <xdr:cNvSpPr txBox="1"/>
          </xdr:nvSpPr>
          <xdr:spPr>
            <a:xfrm>
              <a:off x="581025" y="381000"/>
              <a:ext cx="6457950" cy="752475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AU" sz="1000" i="0">
                  <a:solidFill>
                    <a:schemeClr val="dk1"/>
                  </a:solidFill>
                  <a:effectLst/>
                  <a:latin typeface="Calibri" panose="020F0502020204030204" pitchFamily="34" charset="0"/>
                  <a:ea typeface="+mn-ea"/>
                  <a:cs typeface="Calibri" panose="020F0502020204030204" pitchFamily="34" charset="0"/>
                </a:rPr>
                <a:t>Initial price (2020-21)</a:t>
              </a:r>
              <a:r>
                <a:rPr lang="en-AU" sz="1000" i="0" baseline="0">
                  <a:solidFill>
                    <a:schemeClr val="dk1"/>
                  </a:solidFill>
                  <a:effectLst/>
                  <a:latin typeface="Calibri" panose="020F0502020204030204" pitchFamily="34" charset="0"/>
                  <a:ea typeface="+mn-ea"/>
                  <a:cs typeface="Calibri" panose="020F0502020204030204" pitchFamily="34" charset="0"/>
                </a:rPr>
                <a:t> </a:t>
              </a:r>
              <a:r>
                <a:rPr lang="en-AU" sz="1000" i="0">
                  <a:solidFill>
                    <a:schemeClr val="dk1"/>
                  </a:solidFill>
                  <a:effectLst/>
                  <a:latin typeface="Calibri" panose="020F0502020204030204" pitchFamily="34" charset="0"/>
                  <a:ea typeface="+mn-ea"/>
                  <a:cs typeface="Calibri" panose="020F0502020204030204" pitchFamily="34" charset="0"/>
                </a:rPr>
                <a:t>as per AER Final Decision, subequent year prices escalated</a:t>
              </a:r>
              <a:r>
                <a:rPr lang="en-AU" sz="1000" i="0" baseline="0">
                  <a:solidFill>
                    <a:schemeClr val="dk1"/>
                  </a:solidFill>
                  <a:effectLst/>
                  <a:latin typeface="Calibri" panose="020F0502020204030204" pitchFamily="34" charset="0"/>
                  <a:ea typeface="+mn-ea"/>
                  <a:cs typeface="Calibri" panose="020F0502020204030204" pitchFamily="34" charset="0"/>
                </a:rPr>
                <a:t> by the following</a:t>
              </a:r>
              <a:r>
                <a:rPr lang="en-AU" sz="1000" i="0">
                  <a:solidFill>
                    <a:schemeClr val="dk1"/>
                  </a:solidFill>
                  <a:effectLst/>
                  <a:latin typeface="Calibri" panose="020F0502020204030204" pitchFamily="34" charset="0"/>
                  <a:ea typeface="+mn-ea"/>
                  <a:cs typeface="Calibri" panose="020F0502020204030204" pitchFamily="34" charset="0"/>
                </a:rPr>
                <a:t> formula: </a:t>
              </a:r>
            </a:p>
            <a:p>
              <a:pPr algn="ctr"/>
              <a14:m>
                <m:oMath xmlns:m="http://schemas.openxmlformats.org/officeDocument/2006/math">
                  <m:sSup>
                    <m:sSupPr>
                      <m:ctrlPr>
                        <a:rPr lang="en-AU" sz="10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sSupPr>
                    <m:e>
                      <m:r>
                        <a:rPr lang="en-AU" sz="10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𝑃𝑟𝑖𝑐𝑒</m:t>
                      </m:r>
                    </m:e>
                    <m:sup>
                      <m:r>
                        <a:rPr lang="en-AU" sz="10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𝑡</m:t>
                      </m:r>
                    </m:sup>
                  </m:sSup>
                  <m:r>
                    <a:rPr lang="en-AU" sz="1000" i="1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= </m:t>
                  </m:r>
                  <m:sSup>
                    <m:sSupPr>
                      <m:ctrlPr>
                        <a:rPr lang="en-AU" sz="10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sSupPr>
                    <m:e>
                      <m:r>
                        <a:rPr lang="en-AU" sz="10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𝑃𝑟𝑖𝑐𝑒</m:t>
                      </m:r>
                    </m:e>
                    <m:sup>
                      <m:r>
                        <a:rPr lang="en-AU" sz="10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𝑡</m:t>
                      </m:r>
                      <m:r>
                        <a:rPr lang="en-AU" sz="10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−1</m:t>
                      </m:r>
                    </m:sup>
                  </m:sSup>
                  <m:r>
                    <a:rPr lang="en-AU" sz="1000" i="1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 ×(1+</m:t>
                  </m:r>
                  <m:d>
                    <m:dPr>
                      <m:ctrlPr>
                        <a:rPr lang="en-AU" sz="10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dPr>
                    <m:e>
                      <m:f>
                        <m:fPr>
                          <m:ctrlPr>
                            <a:rPr lang="en-AU" sz="1000" i="1">
                              <a:solidFill>
                                <a:schemeClr val="dk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</m:ctrlPr>
                        </m:fPr>
                        <m:num>
                          <m:sSup>
                            <m:sSupPr>
                              <m:ctrlPr>
                                <a:rPr lang="en-AU" sz="1000" i="1">
                                  <a:solidFill>
                                    <a:schemeClr val="dk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</m:ctrlPr>
                            </m:sSupPr>
                            <m:e>
                              <m:r>
                                <a:rPr lang="en-AU" sz="1000" i="1">
                                  <a:solidFill>
                                    <a:schemeClr val="dk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𝐶𝑃𝐼</m:t>
                              </m:r>
                            </m:e>
                            <m:sup>
                              <m:r>
                                <a:rPr lang="en-AU" sz="1000" i="1">
                                  <a:solidFill>
                                    <a:schemeClr val="dk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𝑡</m:t>
                              </m:r>
                            </m:sup>
                          </m:sSup>
                        </m:num>
                        <m:den>
                          <m:sSup>
                            <m:sSupPr>
                              <m:ctrlPr>
                                <a:rPr lang="en-AU" sz="1000" i="1">
                                  <a:solidFill>
                                    <a:schemeClr val="dk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</m:ctrlPr>
                            </m:sSupPr>
                            <m:e>
                              <m:r>
                                <a:rPr lang="en-AU" sz="1000" i="1">
                                  <a:solidFill>
                                    <a:schemeClr val="dk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𝐶𝑃𝐼</m:t>
                              </m:r>
                            </m:e>
                            <m:sup>
                              <m:r>
                                <a:rPr lang="en-AU" sz="1000" i="1">
                                  <a:solidFill>
                                    <a:schemeClr val="dk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𝑡</m:t>
                              </m:r>
                              <m:r>
                                <a:rPr lang="en-AU" sz="1000" i="1">
                                  <a:solidFill>
                                    <a:schemeClr val="dk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−1</m:t>
                              </m:r>
                            </m:sup>
                          </m:sSup>
                        </m:den>
                      </m:f>
                    </m:e>
                  </m:d>
                  <m:r>
                    <a:rPr lang="en-AU" sz="1000" i="1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×</m:t>
                  </m:r>
                  <m:d>
                    <m:dPr>
                      <m:ctrlPr>
                        <a:rPr lang="en-AU" sz="10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dPr>
                    <m:e>
                      <m:r>
                        <a:rPr lang="en-AU" sz="10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1−</m:t>
                      </m:r>
                      <m:sSup>
                        <m:sSupPr>
                          <m:ctrlPr>
                            <a:rPr lang="en-AU" sz="1000" i="1">
                              <a:solidFill>
                                <a:schemeClr val="dk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</m:ctrlPr>
                        </m:sSupPr>
                        <m:e>
                          <m:r>
                            <a:rPr lang="en-AU" sz="1000" i="1">
                              <a:solidFill>
                                <a:schemeClr val="dk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𝑋</m:t>
                          </m:r>
                        </m:e>
                        <m:sup>
                          <m:r>
                            <a:rPr lang="en-AU" sz="1000" i="1">
                              <a:solidFill>
                                <a:schemeClr val="dk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𝑡</m:t>
                          </m:r>
                        </m:sup>
                      </m:sSup>
                    </m:e>
                  </m:d>
                  <m:r>
                    <a:rPr lang="en-AU" sz="1000" b="0" i="1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+ </m:t>
                  </m:r>
                  <m:sSup>
                    <m:sSupPr>
                      <m:ctrlPr>
                        <a:rPr lang="en-AU" sz="1000" b="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sSupPr>
                    <m:e>
                      <m:r>
                        <a:rPr lang="en-AU" sz="1000" b="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𝐴</m:t>
                      </m:r>
                    </m:e>
                    <m:sup>
                      <m:r>
                        <a:rPr lang="en-AU" sz="1000" b="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𝑡</m:t>
                      </m:r>
                    </m:sup>
                  </m:sSup>
                </m:oMath>
              </a14:m>
              <a:r>
                <a:rPr lang="en-AU" sz="1000"/>
                <a:t> </a:t>
              </a:r>
            </a:p>
          </xdr:txBody>
        </xdr:sp>
      </mc:Choice>
      <mc:Fallback xmlns="">
        <xdr:sp macro="" textlink="">
          <xdr:nvSpPr>
            <xdr:cNvPr id="3" name="TextBox 2">
              <a:extLst>
                <a:ext uri="{FF2B5EF4-FFF2-40B4-BE49-F238E27FC236}">
                  <a16:creationId xmlns:a16="http://schemas.microsoft.com/office/drawing/2014/main" id="{58F6980D-F532-4543-817C-92BE23C1F582}"/>
                </a:ext>
              </a:extLst>
            </xdr:cNvPr>
            <xdr:cNvSpPr txBox="1"/>
          </xdr:nvSpPr>
          <xdr:spPr>
            <a:xfrm>
              <a:off x="581025" y="381000"/>
              <a:ext cx="6457950" cy="752475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AU" sz="1000" i="0">
                  <a:solidFill>
                    <a:schemeClr val="dk1"/>
                  </a:solidFill>
                  <a:effectLst/>
                  <a:latin typeface="Calibri" panose="020F0502020204030204" pitchFamily="34" charset="0"/>
                  <a:ea typeface="+mn-ea"/>
                  <a:cs typeface="Calibri" panose="020F0502020204030204" pitchFamily="34" charset="0"/>
                </a:rPr>
                <a:t>Initial price (2020-21)</a:t>
              </a:r>
              <a:r>
                <a:rPr lang="en-AU" sz="1000" i="0" baseline="0">
                  <a:solidFill>
                    <a:schemeClr val="dk1"/>
                  </a:solidFill>
                  <a:effectLst/>
                  <a:latin typeface="Calibri" panose="020F0502020204030204" pitchFamily="34" charset="0"/>
                  <a:ea typeface="+mn-ea"/>
                  <a:cs typeface="Calibri" panose="020F0502020204030204" pitchFamily="34" charset="0"/>
                </a:rPr>
                <a:t> </a:t>
              </a:r>
              <a:r>
                <a:rPr lang="en-AU" sz="1000" i="0">
                  <a:solidFill>
                    <a:schemeClr val="dk1"/>
                  </a:solidFill>
                  <a:effectLst/>
                  <a:latin typeface="Calibri" panose="020F0502020204030204" pitchFamily="34" charset="0"/>
                  <a:ea typeface="+mn-ea"/>
                  <a:cs typeface="Calibri" panose="020F0502020204030204" pitchFamily="34" charset="0"/>
                </a:rPr>
                <a:t>as per AER Final Decision, subequent year prices escalated</a:t>
              </a:r>
              <a:r>
                <a:rPr lang="en-AU" sz="1000" i="0" baseline="0">
                  <a:solidFill>
                    <a:schemeClr val="dk1"/>
                  </a:solidFill>
                  <a:effectLst/>
                  <a:latin typeface="Calibri" panose="020F0502020204030204" pitchFamily="34" charset="0"/>
                  <a:ea typeface="+mn-ea"/>
                  <a:cs typeface="Calibri" panose="020F0502020204030204" pitchFamily="34" charset="0"/>
                </a:rPr>
                <a:t> by the following</a:t>
              </a:r>
              <a:r>
                <a:rPr lang="en-AU" sz="1000" i="0">
                  <a:solidFill>
                    <a:schemeClr val="dk1"/>
                  </a:solidFill>
                  <a:effectLst/>
                  <a:latin typeface="Calibri" panose="020F0502020204030204" pitchFamily="34" charset="0"/>
                  <a:ea typeface="+mn-ea"/>
                  <a:cs typeface="Calibri" panose="020F0502020204030204" pitchFamily="34" charset="0"/>
                </a:rPr>
                <a:t> formula: </a:t>
              </a:r>
            </a:p>
            <a:p>
              <a:pPr algn="ctr"/>
              <a:r>
                <a:rPr lang="en-AU" sz="10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〖𝑃𝑟𝑖𝑐𝑒〗^𝑡= 〖𝑃𝑟𝑖𝑐𝑒〗^(𝑡−1)  ×(1+(〖𝐶𝑃𝐼〗^𝑡/〖𝐶𝑃𝐼〗^(𝑡−1) )×(1−𝑋^𝑡 )</a:t>
              </a:r>
              <a:r>
                <a:rPr lang="en-AU" sz="10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+ 𝐴^𝑡</a:t>
              </a:r>
              <a:r>
                <a:rPr lang="en-AU" sz="1000"/>
                <a:t> </a:t>
              </a:r>
            </a:p>
          </xdr:txBody>
        </xdr:sp>
      </mc:Fallback>
    </mc:AlternateContent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A59E67-E69E-4831-AC64-2B257291E240}">
  <sheetPr>
    <tabColor theme="5"/>
  </sheetPr>
  <dimension ref="A1:N184"/>
  <sheetViews>
    <sheetView tabSelected="1" workbookViewId="0">
      <selection activeCell="A2" sqref="A2"/>
    </sheetView>
  </sheetViews>
  <sheetFormatPr defaultColWidth="8.85546875" defaultRowHeight="15" x14ac:dyDescent="0.25"/>
  <cols>
    <col min="1" max="1" width="4.42578125" style="3" customWidth="1"/>
    <col min="2" max="2" width="10.7109375" style="3" customWidth="1"/>
    <col min="3" max="3" width="19.5703125" style="3" customWidth="1"/>
    <col min="4" max="4" width="8.85546875" style="3"/>
    <col min="5" max="5" width="35.42578125" style="3" customWidth="1"/>
    <col min="6" max="10" width="8.85546875" style="4"/>
    <col min="11" max="16384" width="8.85546875" style="3"/>
  </cols>
  <sheetData>
    <row r="1" spans="1:14" ht="15.75" x14ac:dyDescent="0.25">
      <c r="A1" s="2" t="s">
        <v>279</v>
      </c>
      <c r="F1" s="3"/>
      <c r="G1" s="3"/>
      <c r="H1" s="3"/>
      <c r="I1" s="3"/>
      <c r="J1" s="3"/>
      <c r="M1" s="4"/>
      <c r="N1" s="4"/>
    </row>
    <row r="2" spans="1:14" x14ac:dyDescent="0.25">
      <c r="F2" s="3"/>
      <c r="G2" s="3"/>
      <c r="H2" s="3"/>
      <c r="I2" s="3"/>
      <c r="J2" s="3"/>
      <c r="M2" s="4"/>
      <c r="N2" s="4"/>
    </row>
    <row r="3" spans="1:14" x14ac:dyDescent="0.25">
      <c r="F3" s="3"/>
      <c r="G3" s="3"/>
      <c r="H3" s="3"/>
      <c r="I3" s="3"/>
      <c r="J3" s="3"/>
      <c r="L3" s="4"/>
      <c r="M3" s="4"/>
    </row>
    <row r="4" spans="1:14" x14ac:dyDescent="0.25">
      <c r="F4" s="3"/>
      <c r="G4" s="3"/>
      <c r="H4" s="3"/>
      <c r="I4" s="3"/>
      <c r="J4" s="3"/>
      <c r="L4" s="4"/>
      <c r="M4" s="4"/>
    </row>
    <row r="5" spans="1:14" x14ac:dyDescent="0.25">
      <c r="F5" s="3"/>
      <c r="G5" s="3"/>
      <c r="H5" s="3"/>
      <c r="I5" s="3"/>
      <c r="J5" s="3"/>
      <c r="L5" s="4"/>
      <c r="M5" s="4"/>
    </row>
    <row r="6" spans="1:14" x14ac:dyDescent="0.25">
      <c r="F6" s="3"/>
      <c r="G6" s="3"/>
      <c r="H6" s="3"/>
      <c r="I6" s="3"/>
      <c r="J6" s="3"/>
      <c r="L6" s="4"/>
      <c r="M6" s="4"/>
    </row>
    <row r="7" spans="1:14" x14ac:dyDescent="0.25">
      <c r="F7" s="3"/>
      <c r="G7" s="3"/>
      <c r="H7" s="3"/>
      <c r="I7" s="3"/>
      <c r="J7" s="3"/>
      <c r="L7" s="4"/>
      <c r="M7" s="4"/>
    </row>
    <row r="8" spans="1:14" x14ac:dyDescent="0.25">
      <c r="B8" s="5"/>
      <c r="C8" s="6"/>
      <c r="D8" s="6"/>
      <c r="E8" s="6"/>
      <c r="F8" s="7" t="s">
        <v>227</v>
      </c>
      <c r="G8" s="7" t="s">
        <v>228</v>
      </c>
      <c r="H8" s="7" t="s">
        <v>229</v>
      </c>
      <c r="I8" s="7" t="s">
        <v>230</v>
      </c>
      <c r="J8" s="8" t="s">
        <v>231</v>
      </c>
      <c r="K8" s="9"/>
      <c r="L8" s="10"/>
      <c r="M8" s="10"/>
    </row>
    <row r="9" spans="1:14" x14ac:dyDescent="0.25">
      <c r="B9" s="11" t="s">
        <v>232</v>
      </c>
      <c r="C9" s="12"/>
      <c r="D9" s="12"/>
      <c r="E9" s="12"/>
      <c r="F9" s="13"/>
      <c r="G9" s="14">
        <v>2.2700000000000001E-2</v>
      </c>
      <c r="H9" s="14">
        <v>2.2700000000000001E-2</v>
      </c>
      <c r="I9" s="14">
        <v>2.2700000000000001E-2</v>
      </c>
      <c r="J9" s="15">
        <v>2.2700000000000001E-2</v>
      </c>
      <c r="K9" s="9"/>
      <c r="L9" s="10"/>
      <c r="M9" s="10"/>
    </row>
    <row r="10" spans="1:14" x14ac:dyDescent="0.25">
      <c r="B10" s="11" t="s">
        <v>233</v>
      </c>
      <c r="C10" s="16"/>
      <c r="D10" s="16"/>
      <c r="E10" s="16"/>
      <c r="F10" s="17">
        <v>116.2</v>
      </c>
      <c r="G10" s="17"/>
      <c r="H10" s="17"/>
      <c r="I10" s="17"/>
      <c r="J10" s="18"/>
      <c r="K10" s="19"/>
      <c r="L10" s="20"/>
      <c r="M10" s="20"/>
    </row>
    <row r="11" spans="1:14" x14ac:dyDescent="0.25">
      <c r="B11" s="11" t="s">
        <v>235</v>
      </c>
      <c r="C11" s="16"/>
      <c r="D11" s="16"/>
      <c r="E11" s="16"/>
      <c r="F11" s="21"/>
      <c r="G11" s="22">
        <v>0</v>
      </c>
      <c r="H11" s="22">
        <v>0</v>
      </c>
      <c r="I11" s="22">
        <v>0</v>
      </c>
      <c r="J11" s="23">
        <v>0</v>
      </c>
      <c r="K11" s="19"/>
      <c r="L11" s="20"/>
      <c r="M11" s="20"/>
    </row>
    <row r="12" spans="1:14" x14ac:dyDescent="0.25">
      <c r="B12" s="24" t="s">
        <v>234</v>
      </c>
      <c r="C12" s="25"/>
      <c r="D12" s="25"/>
      <c r="E12" s="25"/>
      <c r="F12" s="26"/>
      <c r="G12" s="27">
        <v>0</v>
      </c>
      <c r="H12" s="27">
        <v>0</v>
      </c>
      <c r="I12" s="27">
        <v>0</v>
      </c>
      <c r="J12" s="28">
        <v>0</v>
      </c>
      <c r="K12" s="19"/>
      <c r="L12" s="20"/>
      <c r="M12" s="20"/>
    </row>
    <row r="13" spans="1:14" x14ac:dyDescent="0.25">
      <c r="F13" s="3"/>
      <c r="G13" s="30"/>
      <c r="H13" s="3"/>
      <c r="I13" s="3"/>
      <c r="J13" s="3"/>
      <c r="L13" s="29"/>
      <c r="M13" s="31"/>
      <c r="N13" s="31"/>
    </row>
    <row r="14" spans="1:14" ht="15.75" thickBot="1" x14ac:dyDescent="0.3">
      <c r="F14" s="58" t="s">
        <v>236</v>
      </c>
      <c r="G14" s="93" t="s">
        <v>237</v>
      </c>
      <c r="H14" s="93"/>
      <c r="I14" s="93"/>
      <c r="J14" s="93"/>
    </row>
    <row r="15" spans="1:14" ht="15.75" thickBot="1" x14ac:dyDescent="0.3">
      <c r="B15" s="53" t="s">
        <v>97</v>
      </c>
      <c r="C15" s="53" t="s">
        <v>98</v>
      </c>
      <c r="D15" s="53" t="s">
        <v>99</v>
      </c>
      <c r="E15" s="53" t="s">
        <v>100</v>
      </c>
      <c r="F15" s="32" t="s">
        <v>101</v>
      </c>
      <c r="G15" s="54" t="s">
        <v>102</v>
      </c>
      <c r="H15" s="54" t="s">
        <v>103</v>
      </c>
      <c r="I15" s="54" t="s">
        <v>104</v>
      </c>
      <c r="J15" s="54" t="s">
        <v>105</v>
      </c>
    </row>
    <row r="16" spans="1:14" ht="15.75" thickBot="1" x14ac:dyDescent="0.3">
      <c r="B16" s="55" t="s">
        <v>106</v>
      </c>
      <c r="C16" s="56" t="s">
        <v>107</v>
      </c>
      <c r="D16" s="56"/>
      <c r="E16" s="56" t="s">
        <v>108</v>
      </c>
      <c r="F16" s="33">
        <f>'FD - LED Tariffs Smoothed'!D9</f>
        <v>3.0291611306526076</v>
      </c>
      <c r="G16" s="57">
        <f t="shared" ref="G16:J35" si="0">F16*(1+(IF(G$10&gt;0,(G$10/F$10-1),G$9)*(1-G$11)+G$12))</f>
        <v>3.0979230883184217</v>
      </c>
      <c r="H16" s="57">
        <f t="shared" si="0"/>
        <v>3.1682459424232499</v>
      </c>
      <c r="I16" s="57">
        <f t="shared" si="0"/>
        <v>3.2401651253162576</v>
      </c>
      <c r="J16" s="57">
        <f t="shared" si="0"/>
        <v>3.3137168736609364</v>
      </c>
    </row>
    <row r="17" spans="2:12" ht="15.75" thickBot="1" x14ac:dyDescent="0.3">
      <c r="B17" s="94" t="s">
        <v>109</v>
      </c>
      <c r="C17" s="97" t="s">
        <v>24</v>
      </c>
      <c r="D17" s="61" t="s">
        <v>5</v>
      </c>
      <c r="E17" s="62" t="s">
        <v>110</v>
      </c>
      <c r="F17" s="63">
        <f>VLOOKUP(D17,'FD - LED Tariffs Smoothed'!$C$9:$H$26,3,FALSE)</f>
        <v>12.281668271846316</v>
      </c>
      <c r="G17" s="64">
        <f t="shared" si="0"/>
        <v>12.560462141617226</v>
      </c>
      <c r="H17" s="64">
        <f t="shared" si="0"/>
        <v>12.845584632231937</v>
      </c>
      <c r="I17" s="64">
        <f t="shared" si="0"/>
        <v>13.137179403383602</v>
      </c>
      <c r="J17" s="64">
        <f t="shared" si="0"/>
        <v>13.435393375840409</v>
      </c>
      <c r="L17" s="73"/>
    </row>
    <row r="18" spans="2:12" ht="15.75" thickBot="1" x14ac:dyDescent="0.3">
      <c r="B18" s="95"/>
      <c r="C18" s="98"/>
      <c r="D18" s="65" t="s">
        <v>2</v>
      </c>
      <c r="E18" s="65" t="s">
        <v>1</v>
      </c>
      <c r="F18" s="66">
        <f>VLOOKUP(D18,'FD - LED Tariffs Smoothed'!$C$9:$H$26,3,FALSE)</f>
        <v>12.420664131211854</v>
      </c>
      <c r="G18" s="67">
        <f>F18*(1+(IF(G$10&gt;0,(G$10/F$10-1),G$9)*(1-G$11)+G$12))</f>
        <v>12.702613206990362</v>
      </c>
      <c r="H18" s="67">
        <f t="shared" si="0"/>
        <v>12.990962526789042</v>
      </c>
      <c r="I18" s="67">
        <f t="shared" si="0"/>
        <v>13.285857376147153</v>
      </c>
      <c r="J18" s="67">
        <f t="shared" si="0"/>
        <v>13.587446338585693</v>
      </c>
    </row>
    <row r="19" spans="2:12" ht="15.75" thickBot="1" x14ac:dyDescent="0.3">
      <c r="B19" s="95"/>
      <c r="C19" s="98"/>
      <c r="D19" s="65" t="s">
        <v>4</v>
      </c>
      <c r="E19" s="68" t="s">
        <v>3</v>
      </c>
      <c r="F19" s="66">
        <f>VLOOKUP(D19,'FD - LED Tariffs Smoothed'!$C$9:$H$26,3,FALSE)</f>
        <v>12.823020566217348</v>
      </c>
      <c r="G19" s="67">
        <f t="shared" si="0"/>
        <v>13.114103133070481</v>
      </c>
      <c r="H19" s="67">
        <f t="shared" si="0"/>
        <v>13.411793274191179</v>
      </c>
      <c r="I19" s="67">
        <f t="shared" si="0"/>
        <v>13.716240981515318</v>
      </c>
      <c r="J19" s="67">
        <f t="shared" si="0"/>
        <v>14.027599651795715</v>
      </c>
    </row>
    <row r="20" spans="2:12" ht="15.75" thickBot="1" x14ac:dyDescent="0.3">
      <c r="B20" s="95"/>
      <c r="C20" s="98"/>
      <c r="D20" s="65" t="s">
        <v>111</v>
      </c>
      <c r="E20" s="68" t="s">
        <v>112</v>
      </c>
      <c r="F20" s="66">
        <f>VLOOKUP(D20,'FD - LED Tariffs Smoothed'!$C$9:$H$26,3,FALSE)</f>
        <v>12.310930558028533</v>
      </c>
      <c r="G20" s="67">
        <f>F20*(1+(IF(G$10&gt;0,(G$10/F$10-1),G$9)*(1-G$11)+G$12))</f>
        <v>12.59038868169578</v>
      </c>
      <c r="H20" s="67">
        <f t="shared" si="0"/>
        <v>12.876190504770273</v>
      </c>
      <c r="I20" s="67">
        <f t="shared" si="0"/>
        <v>13.168480029228558</v>
      </c>
      <c r="J20" s="67">
        <f t="shared" si="0"/>
        <v>13.467404525892045</v>
      </c>
    </row>
    <row r="21" spans="2:12" ht="15.75" thickBot="1" x14ac:dyDescent="0.3">
      <c r="B21" s="95"/>
      <c r="C21" s="98"/>
      <c r="D21" s="65" t="s">
        <v>18</v>
      </c>
      <c r="E21" s="68" t="s">
        <v>113</v>
      </c>
      <c r="F21" s="66">
        <f>VLOOKUP(D21,'FD - LED Tariffs Smoothed'!$C$9:$H$26,3,FALSE)</f>
        <v>12.310930558028533</v>
      </c>
      <c r="G21" s="67">
        <f t="shared" si="0"/>
        <v>12.59038868169578</v>
      </c>
      <c r="H21" s="67">
        <f t="shared" si="0"/>
        <v>12.876190504770273</v>
      </c>
      <c r="I21" s="67">
        <f t="shared" si="0"/>
        <v>13.168480029228558</v>
      </c>
      <c r="J21" s="67">
        <f t="shared" si="0"/>
        <v>13.467404525892045</v>
      </c>
    </row>
    <row r="22" spans="2:12" ht="15.75" thickBot="1" x14ac:dyDescent="0.3">
      <c r="B22" s="95"/>
      <c r="C22" s="98"/>
      <c r="D22" s="65" t="s">
        <v>7</v>
      </c>
      <c r="E22" s="68" t="s">
        <v>114</v>
      </c>
      <c r="F22" s="66">
        <f>VLOOKUP(D22,'FD - LED Tariffs Smoothed'!$C$9:$H$26,3,FALSE)</f>
        <v>17.651297786283333</v>
      </c>
      <c r="G22" s="67">
        <f t="shared" si="0"/>
        <v>18.051982246031965</v>
      </c>
      <c r="H22" s="67">
        <f t="shared" si="0"/>
        <v>18.461762243016889</v>
      </c>
      <c r="I22" s="67">
        <f t="shared" si="0"/>
        <v>18.880844245933371</v>
      </c>
      <c r="J22" s="67">
        <f t="shared" si="0"/>
        <v>19.309439410316056</v>
      </c>
    </row>
    <row r="23" spans="2:12" ht="15.75" thickBot="1" x14ac:dyDescent="0.3">
      <c r="B23" s="95"/>
      <c r="C23" s="98"/>
      <c r="D23" s="65" t="s">
        <v>19</v>
      </c>
      <c r="E23" s="68" t="s">
        <v>115</v>
      </c>
      <c r="F23" s="66">
        <f>VLOOKUP(D23,'FD - LED Tariffs Smoothed'!$C$9:$H$26,3,FALSE)</f>
        <v>15.800458185258041</v>
      </c>
      <c r="G23" s="67">
        <f t="shared" si="0"/>
        <v>16.159128586063396</v>
      </c>
      <c r="H23" s="67">
        <f t="shared" si="0"/>
        <v>16.525940804967036</v>
      </c>
      <c r="I23" s="67">
        <f t="shared" si="0"/>
        <v>16.901079661239788</v>
      </c>
      <c r="J23" s="67">
        <f t="shared" si="0"/>
        <v>17.284734169549928</v>
      </c>
    </row>
    <row r="24" spans="2:12" ht="15.75" thickBot="1" x14ac:dyDescent="0.3">
      <c r="B24" s="95"/>
      <c r="C24" s="98"/>
      <c r="D24" s="65" t="s">
        <v>116</v>
      </c>
      <c r="E24" s="68" t="s">
        <v>117</v>
      </c>
      <c r="F24" s="66">
        <f>VLOOKUP(D24,'FD - LED Tariffs Smoothed'!$C$9:$H$26,3,FALSE)</f>
        <v>12.310930558028533</v>
      </c>
      <c r="G24" s="67">
        <f t="shared" si="0"/>
        <v>12.59038868169578</v>
      </c>
      <c r="H24" s="67">
        <f t="shared" si="0"/>
        <v>12.876190504770273</v>
      </c>
      <c r="I24" s="67">
        <f t="shared" si="0"/>
        <v>13.168480029228558</v>
      </c>
      <c r="J24" s="67">
        <f t="shared" si="0"/>
        <v>13.467404525892045</v>
      </c>
    </row>
    <row r="25" spans="2:12" ht="15.75" thickBot="1" x14ac:dyDescent="0.3">
      <c r="B25" s="95"/>
      <c r="C25" s="98"/>
      <c r="D25" s="65" t="s">
        <v>118</v>
      </c>
      <c r="E25" s="68" t="s">
        <v>119</v>
      </c>
      <c r="F25" s="66">
        <f>VLOOKUP(D25,'FD - LED Tariffs Smoothed'!$C$9:$H$26,3,FALSE)</f>
        <v>12.310930558028533</v>
      </c>
      <c r="G25" s="67">
        <f t="shared" si="0"/>
        <v>12.59038868169578</v>
      </c>
      <c r="H25" s="67">
        <f t="shared" si="0"/>
        <v>12.876190504770273</v>
      </c>
      <c r="I25" s="67">
        <f t="shared" si="0"/>
        <v>13.168480029228558</v>
      </c>
      <c r="J25" s="67">
        <f t="shared" si="0"/>
        <v>13.467404525892045</v>
      </c>
    </row>
    <row r="26" spans="2:12" ht="15.75" thickBot="1" x14ac:dyDescent="0.3">
      <c r="B26" s="95"/>
      <c r="C26" s="98"/>
      <c r="D26" s="65" t="s">
        <v>16</v>
      </c>
      <c r="E26" s="68" t="s">
        <v>120</v>
      </c>
      <c r="F26" s="66">
        <f>VLOOKUP(D26,'FD - LED Tariffs Smoothed'!$C$9:$H$26,3,FALSE)</f>
        <v>15.800458185258041</v>
      </c>
      <c r="G26" s="67">
        <f t="shared" si="0"/>
        <v>16.159128586063396</v>
      </c>
      <c r="H26" s="67">
        <f t="shared" si="0"/>
        <v>16.525940804967036</v>
      </c>
      <c r="I26" s="67">
        <f t="shared" si="0"/>
        <v>16.901079661239788</v>
      </c>
      <c r="J26" s="67">
        <f t="shared" si="0"/>
        <v>17.284734169549928</v>
      </c>
    </row>
    <row r="27" spans="2:12" ht="15.75" thickBot="1" x14ac:dyDescent="0.3">
      <c r="B27" s="95"/>
      <c r="C27" s="98"/>
      <c r="D27" s="65" t="s">
        <v>17</v>
      </c>
      <c r="E27" s="68" t="s">
        <v>121</v>
      </c>
      <c r="F27" s="66">
        <f>VLOOKUP(D27,'FD - LED Tariffs Smoothed'!$C$9:$H$26,3,FALSE)</f>
        <v>15.800458185258041</v>
      </c>
      <c r="G27" s="67">
        <f t="shared" si="0"/>
        <v>16.159128586063396</v>
      </c>
      <c r="H27" s="67">
        <f t="shared" si="0"/>
        <v>16.525940804967036</v>
      </c>
      <c r="I27" s="67">
        <f t="shared" si="0"/>
        <v>16.901079661239788</v>
      </c>
      <c r="J27" s="67">
        <f t="shared" si="0"/>
        <v>17.284734169549928</v>
      </c>
    </row>
    <row r="28" spans="2:12" ht="15.75" thickBot="1" x14ac:dyDescent="0.3">
      <c r="B28" s="95"/>
      <c r="C28" s="98"/>
      <c r="D28" s="65" t="s">
        <v>122</v>
      </c>
      <c r="E28" s="68" t="s">
        <v>123</v>
      </c>
      <c r="F28" s="66">
        <f>VLOOKUP(D28,'FD - LED Tariffs Smoothed'!$C$9:$H$26,3,FALSE)</f>
        <v>16.166236762535764</v>
      </c>
      <c r="G28" s="67">
        <f t="shared" si="0"/>
        <v>16.533210337045325</v>
      </c>
      <c r="H28" s="67">
        <f t="shared" si="0"/>
        <v>16.908514211696254</v>
      </c>
      <c r="I28" s="67">
        <f t="shared" si="0"/>
        <v>17.292337484301758</v>
      </c>
      <c r="J28" s="67">
        <f t="shared" si="0"/>
        <v>17.684873545195405</v>
      </c>
    </row>
    <row r="29" spans="2:12" ht="15.75" thickBot="1" x14ac:dyDescent="0.3">
      <c r="B29" s="95"/>
      <c r="C29" s="98"/>
      <c r="D29" s="65" t="s">
        <v>124</v>
      </c>
      <c r="E29" s="68" t="s">
        <v>125</v>
      </c>
      <c r="F29" s="66">
        <f>VLOOKUP(D29,'FD - LED Tariffs Smoothed'!$C$9:$H$26,3,FALSE)</f>
        <v>12.056237046684194</v>
      </c>
      <c r="G29" s="67">
        <f t="shared" si="0"/>
        <v>12.329913627643924</v>
      </c>
      <c r="H29" s="67">
        <f t="shared" si="0"/>
        <v>12.60980266699144</v>
      </c>
      <c r="I29" s="67">
        <f t="shared" si="0"/>
        <v>12.896045187532145</v>
      </c>
      <c r="J29" s="67">
        <f t="shared" si="0"/>
        <v>13.188785413289125</v>
      </c>
    </row>
    <row r="30" spans="2:12" ht="15.75" thickBot="1" x14ac:dyDescent="0.3">
      <c r="B30" s="95"/>
      <c r="C30" s="98"/>
      <c r="D30" s="65" t="s">
        <v>6</v>
      </c>
      <c r="E30" s="68" t="s">
        <v>126</v>
      </c>
      <c r="F30" s="66">
        <f>VLOOKUP(D30,'FD - LED Tariffs Smoothed'!$C$9:$H$26,3,FALSE)</f>
        <v>12.553013964748605</v>
      </c>
      <c r="G30" s="67">
        <f t="shared" si="0"/>
        <v>12.837967381748397</v>
      </c>
      <c r="H30" s="67">
        <f t="shared" si="0"/>
        <v>13.129389241314085</v>
      </c>
      <c r="I30" s="67">
        <f t="shared" si="0"/>
        <v>13.427426377091914</v>
      </c>
      <c r="J30" s="67">
        <f t="shared" si="0"/>
        <v>13.7322289558519</v>
      </c>
    </row>
    <row r="31" spans="2:12" ht="15.75" thickBot="1" x14ac:dyDescent="0.3">
      <c r="B31" s="95"/>
      <c r="C31" s="98"/>
      <c r="D31" s="65" t="s">
        <v>127</v>
      </c>
      <c r="E31" s="68" t="s">
        <v>128</v>
      </c>
      <c r="F31" s="66">
        <f>VLOOKUP(D31,'FD - LED Tariffs Smoothed'!$C$9:$H$26,3,FALSE)</f>
        <v>15.017597654195141</v>
      </c>
      <c r="G31" s="67">
        <f t="shared" si="0"/>
        <v>15.358497120945369</v>
      </c>
      <c r="H31" s="67">
        <f t="shared" si="0"/>
        <v>15.707135005590828</v>
      </c>
      <c r="I31" s="67">
        <f t="shared" si="0"/>
        <v>16.063686970217738</v>
      </c>
      <c r="J31" s="67">
        <f t="shared" si="0"/>
        <v>16.42833266444168</v>
      </c>
    </row>
    <row r="32" spans="2:12" ht="15.75" thickBot="1" x14ac:dyDescent="0.3">
      <c r="B32" s="95"/>
      <c r="C32" s="98"/>
      <c r="D32" s="65" t="s">
        <v>129</v>
      </c>
      <c r="E32" s="68" t="s">
        <v>130</v>
      </c>
      <c r="F32" s="66">
        <f>VLOOKUP(D32,'FD - LED Tariffs Smoothed'!$C$9:$H$26,3,FALSE)</f>
        <v>16.045340087313754</v>
      </c>
      <c r="G32" s="67">
        <f t="shared" si="0"/>
        <v>16.409569307295776</v>
      </c>
      <c r="H32" s="67">
        <f t="shared" si="0"/>
        <v>16.782066530571388</v>
      </c>
      <c r="I32" s="67">
        <f t="shared" si="0"/>
        <v>17.163019440815358</v>
      </c>
      <c r="J32" s="67">
        <f t="shared" si="0"/>
        <v>17.552619982121865</v>
      </c>
    </row>
    <row r="33" spans="2:10" ht="15.75" thickBot="1" x14ac:dyDescent="0.3">
      <c r="B33" s="95"/>
      <c r="C33" s="98"/>
      <c r="D33" s="65" t="s">
        <v>131</v>
      </c>
      <c r="E33" s="68" t="s">
        <v>132</v>
      </c>
      <c r="F33" s="66">
        <f>VLOOKUP(D33,'FD - LED Tariffs Smoothed'!$C$9:$H$26,3,FALSE)</f>
        <v>15.190034517225389</v>
      </c>
      <c r="G33" s="67">
        <f t="shared" si="0"/>
        <v>15.534848300766404</v>
      </c>
      <c r="H33" s="67">
        <f t="shared" si="0"/>
        <v>15.8874893571938</v>
      </c>
      <c r="I33" s="67">
        <f t="shared" si="0"/>
        <v>16.248135365602099</v>
      </c>
      <c r="J33" s="67">
        <f t="shared" si="0"/>
        <v>16.616968038401264</v>
      </c>
    </row>
    <row r="34" spans="2:10" ht="15.75" thickBot="1" x14ac:dyDescent="0.3">
      <c r="B34" s="95"/>
      <c r="C34" s="99"/>
      <c r="D34" s="69" t="s">
        <v>133</v>
      </c>
      <c r="E34" s="70" t="s">
        <v>134</v>
      </c>
      <c r="F34" s="71">
        <f>VLOOKUP(D34,'FD - LED Tariffs Smoothed'!$C$9:$H$26,3,FALSE)</f>
        <v>16.217776950344007</v>
      </c>
      <c r="G34" s="72">
        <f t="shared" si="0"/>
        <v>16.585920487116816</v>
      </c>
      <c r="H34" s="72">
        <f t="shared" si="0"/>
        <v>16.962420882174367</v>
      </c>
      <c r="I34" s="72">
        <f t="shared" si="0"/>
        <v>17.347467836199723</v>
      </c>
      <c r="J34" s="72">
        <f t="shared" si="0"/>
        <v>17.741255356081457</v>
      </c>
    </row>
    <row r="35" spans="2:10" ht="15.75" thickBot="1" x14ac:dyDescent="0.3">
      <c r="B35" s="95"/>
      <c r="C35" s="97" t="s">
        <v>23</v>
      </c>
      <c r="D35" s="61" t="s">
        <v>5</v>
      </c>
      <c r="E35" s="62" t="s">
        <v>110</v>
      </c>
      <c r="F35" s="63">
        <f>VLOOKUP(D35,'FD - LED Tariffs Smoothed'!$C$9:$H$26,4,FALSE)</f>
        <v>52.857571874083334</v>
      </c>
      <c r="G35" s="64">
        <f t="shared" si="0"/>
        <v>54.057438755625022</v>
      </c>
      <c r="H35" s="64">
        <f t="shared" si="0"/>
        <v>55.28454261537771</v>
      </c>
      <c r="I35" s="64">
        <f t="shared" si="0"/>
        <v>56.539501732746778</v>
      </c>
      <c r="J35" s="64">
        <f t="shared" si="0"/>
        <v>57.822948422080124</v>
      </c>
    </row>
    <row r="36" spans="2:10" ht="15.75" thickBot="1" x14ac:dyDescent="0.3">
      <c r="B36" s="95"/>
      <c r="C36" s="98"/>
      <c r="D36" s="65" t="s">
        <v>2</v>
      </c>
      <c r="E36" s="65" t="s">
        <v>1</v>
      </c>
      <c r="F36" s="66">
        <f>VLOOKUP(D36,'FD - LED Tariffs Smoothed'!$C$9:$H$26,4,FALSE)</f>
        <v>52.988490080135456</v>
      </c>
      <c r="G36" s="67">
        <f t="shared" ref="G36:J55" si="1">F36*(1+(IF(G$10&gt;0,(G$10/F$10-1),G$9)*(1-G$11)+G$12))</f>
        <v>54.19132880495453</v>
      </c>
      <c r="H36" s="67">
        <f t="shared" si="1"/>
        <v>55.421471968826992</v>
      </c>
      <c r="I36" s="67">
        <f t="shared" si="1"/>
        <v>56.679539382519359</v>
      </c>
      <c r="J36" s="67">
        <f t="shared" si="1"/>
        <v>57.966164926502543</v>
      </c>
    </row>
    <row r="37" spans="2:10" ht="15.75" thickBot="1" x14ac:dyDescent="0.3">
      <c r="B37" s="95"/>
      <c r="C37" s="98"/>
      <c r="D37" s="65" t="s">
        <v>4</v>
      </c>
      <c r="E37" s="68" t="s">
        <v>3</v>
      </c>
      <c r="F37" s="66">
        <f>VLOOKUP(D37,'FD - LED Tariffs Smoothed'!$C$9:$H$26,4,FALSE)</f>
        <v>53.36746383449686</v>
      </c>
      <c r="G37" s="67">
        <f t="shared" si="1"/>
        <v>54.578905263539937</v>
      </c>
      <c r="H37" s="67">
        <f t="shared" si="1"/>
        <v>55.817846413022288</v>
      </c>
      <c r="I37" s="67">
        <f t="shared" si="1"/>
        <v>57.084911526597892</v>
      </c>
      <c r="J37" s="67">
        <f t="shared" si="1"/>
        <v>58.38073901825166</v>
      </c>
    </row>
    <row r="38" spans="2:10" ht="15.75" thickBot="1" x14ac:dyDescent="0.3">
      <c r="B38" s="95"/>
      <c r="C38" s="98"/>
      <c r="D38" s="65" t="s">
        <v>111</v>
      </c>
      <c r="E38" s="68" t="s">
        <v>112</v>
      </c>
      <c r="F38" s="66">
        <f>VLOOKUP(D38,'FD - LED Tariffs Smoothed'!$C$9:$H$26,4,FALSE)</f>
        <v>52.885133601673253</v>
      </c>
      <c r="G38" s="67">
        <f t="shared" si="1"/>
        <v>54.08562613443123</v>
      </c>
      <c r="H38" s="67">
        <f t="shared" si="1"/>
        <v>55.313369847682814</v>
      </c>
      <c r="I38" s="67">
        <f t="shared" si="1"/>
        <v>56.568983343225213</v>
      </c>
      <c r="J38" s="67">
        <f t="shared" si="1"/>
        <v>57.85309926511642</v>
      </c>
    </row>
    <row r="39" spans="2:10" ht="15.75" thickBot="1" x14ac:dyDescent="0.3">
      <c r="B39" s="95"/>
      <c r="C39" s="98"/>
      <c r="D39" s="65" t="s">
        <v>18</v>
      </c>
      <c r="E39" s="68" t="s">
        <v>113</v>
      </c>
      <c r="F39" s="66">
        <f>VLOOKUP(D39,'FD - LED Tariffs Smoothed'!$C$9:$H$26,4,FALSE)</f>
        <v>52.885133601673253</v>
      </c>
      <c r="G39" s="67">
        <f t="shared" si="1"/>
        <v>54.08562613443123</v>
      </c>
      <c r="H39" s="67">
        <f t="shared" si="1"/>
        <v>55.313369847682814</v>
      </c>
      <c r="I39" s="67">
        <f t="shared" si="1"/>
        <v>56.568983343225213</v>
      </c>
      <c r="J39" s="67">
        <f t="shared" si="1"/>
        <v>57.85309926511642</v>
      </c>
    </row>
    <row r="40" spans="2:10" ht="15.75" thickBot="1" x14ac:dyDescent="0.3">
      <c r="B40" s="95"/>
      <c r="C40" s="98"/>
      <c r="D40" s="65" t="s">
        <v>7</v>
      </c>
      <c r="E40" s="68" t="s">
        <v>114</v>
      </c>
      <c r="F40" s="66">
        <f>VLOOKUP(D40,'FD - LED Tariffs Smoothed'!$C$9:$H$26,4,FALSE)</f>
        <v>57.915148886833663</v>
      </c>
      <c r="G40" s="67">
        <f t="shared" si="1"/>
        <v>59.22982276656478</v>
      </c>
      <c r="H40" s="67">
        <f t="shared" si="1"/>
        <v>60.574339743365798</v>
      </c>
      <c r="I40" s="67">
        <f t="shared" si="1"/>
        <v>61.949377255540199</v>
      </c>
      <c r="J40" s="67">
        <f t="shared" si="1"/>
        <v>63.355628119240961</v>
      </c>
    </row>
    <row r="41" spans="2:10" ht="15.75" thickBot="1" x14ac:dyDescent="0.3">
      <c r="B41" s="95"/>
      <c r="C41" s="98"/>
      <c r="D41" s="65" t="s">
        <v>19</v>
      </c>
      <c r="E41" s="68" t="s">
        <v>115</v>
      </c>
      <c r="F41" s="66">
        <f>VLOOKUP(D41,'FD - LED Tariffs Smoothed'!$C$9:$H$26,4,FALSE)</f>
        <v>56.171869616771218</v>
      </c>
      <c r="G41" s="67">
        <f t="shared" si="1"/>
        <v>57.44697105707192</v>
      </c>
      <c r="H41" s="67">
        <f t="shared" si="1"/>
        <v>58.751017300067453</v>
      </c>
      <c r="I41" s="67">
        <f t="shared" si="1"/>
        <v>60.08466539277898</v>
      </c>
      <c r="J41" s="67">
        <f t="shared" si="1"/>
        <v>61.448587297195061</v>
      </c>
    </row>
    <row r="42" spans="2:10" ht="15.75" thickBot="1" x14ac:dyDescent="0.3">
      <c r="B42" s="95"/>
      <c r="C42" s="98"/>
      <c r="D42" s="65" t="s">
        <v>116</v>
      </c>
      <c r="E42" s="68" t="s">
        <v>117</v>
      </c>
      <c r="F42" s="66">
        <f>VLOOKUP(D42,'FD - LED Tariffs Smoothed'!$C$9:$H$26,4,FALSE)</f>
        <v>52.885133601673253</v>
      </c>
      <c r="G42" s="67">
        <f t="shared" si="1"/>
        <v>54.08562613443123</v>
      </c>
      <c r="H42" s="67">
        <f t="shared" si="1"/>
        <v>55.313369847682814</v>
      </c>
      <c r="I42" s="67">
        <f t="shared" si="1"/>
        <v>56.568983343225213</v>
      </c>
      <c r="J42" s="67">
        <f t="shared" si="1"/>
        <v>57.85309926511642</v>
      </c>
    </row>
    <row r="43" spans="2:10" ht="15.75" thickBot="1" x14ac:dyDescent="0.3">
      <c r="B43" s="95"/>
      <c r="C43" s="98"/>
      <c r="D43" s="65" t="s">
        <v>118</v>
      </c>
      <c r="E43" s="68" t="s">
        <v>119</v>
      </c>
      <c r="F43" s="66">
        <f>VLOOKUP(D43,'FD - LED Tariffs Smoothed'!$C$9:$H$26,4,FALSE)</f>
        <v>52.885133601673253</v>
      </c>
      <c r="G43" s="67">
        <f t="shared" si="1"/>
        <v>54.08562613443123</v>
      </c>
      <c r="H43" s="67">
        <f t="shared" si="1"/>
        <v>55.313369847682814</v>
      </c>
      <c r="I43" s="67">
        <f t="shared" si="1"/>
        <v>56.568983343225213</v>
      </c>
      <c r="J43" s="67">
        <f t="shared" si="1"/>
        <v>57.85309926511642</v>
      </c>
    </row>
    <row r="44" spans="2:10" ht="15.75" thickBot="1" x14ac:dyDescent="0.3">
      <c r="B44" s="95"/>
      <c r="C44" s="98"/>
      <c r="D44" s="65" t="s">
        <v>16</v>
      </c>
      <c r="E44" s="68" t="s">
        <v>120</v>
      </c>
      <c r="F44" s="66">
        <f>VLOOKUP(D44,'FD - LED Tariffs Smoothed'!$C$9:$H$26,4,FALSE)</f>
        <v>56.171869616771218</v>
      </c>
      <c r="G44" s="67">
        <f t="shared" si="1"/>
        <v>57.44697105707192</v>
      </c>
      <c r="H44" s="67">
        <f t="shared" si="1"/>
        <v>58.751017300067453</v>
      </c>
      <c r="I44" s="67">
        <f t="shared" si="1"/>
        <v>60.08466539277898</v>
      </c>
      <c r="J44" s="67">
        <f t="shared" si="1"/>
        <v>61.448587297195061</v>
      </c>
    </row>
    <row r="45" spans="2:10" ht="15.75" thickBot="1" x14ac:dyDescent="0.3">
      <c r="B45" s="95"/>
      <c r="C45" s="98"/>
      <c r="D45" s="65" t="s">
        <v>17</v>
      </c>
      <c r="E45" s="68" t="s">
        <v>121</v>
      </c>
      <c r="F45" s="66">
        <f>VLOOKUP(D45,'FD - LED Tariffs Smoothed'!$C$9:$H$26,4,FALSE)</f>
        <v>56.171869616771218</v>
      </c>
      <c r="G45" s="67">
        <f t="shared" si="1"/>
        <v>57.44697105707192</v>
      </c>
      <c r="H45" s="67">
        <f t="shared" si="1"/>
        <v>58.751017300067453</v>
      </c>
      <c r="I45" s="67">
        <f t="shared" si="1"/>
        <v>60.08466539277898</v>
      </c>
      <c r="J45" s="67">
        <f t="shared" si="1"/>
        <v>61.448587297195061</v>
      </c>
    </row>
    <row r="46" spans="2:10" ht="15.75" thickBot="1" x14ac:dyDescent="0.3">
      <c r="B46" s="95"/>
      <c r="C46" s="98"/>
      <c r="D46" s="65" t="s">
        <v>122</v>
      </c>
      <c r="E46" s="68" t="s">
        <v>123</v>
      </c>
      <c r="F46" s="66">
        <f>VLOOKUP(D46,'FD - LED Tariffs Smoothed'!$C$9:$H$26,4,FALSE)</f>
        <v>56.516391211645228</v>
      </c>
      <c r="G46" s="67">
        <f t="shared" si="1"/>
        <v>57.79931329214957</v>
      </c>
      <c r="H46" s="67">
        <f t="shared" si="1"/>
        <v>59.11135770388136</v>
      </c>
      <c r="I46" s="67">
        <f t="shared" si="1"/>
        <v>60.453185523759466</v>
      </c>
      <c r="J46" s="67">
        <f t="shared" si="1"/>
        <v>61.825472835148801</v>
      </c>
    </row>
    <row r="47" spans="2:10" ht="15.75" thickBot="1" x14ac:dyDescent="0.3">
      <c r="B47" s="95"/>
      <c r="C47" s="98"/>
      <c r="D47" s="65" t="s">
        <v>124</v>
      </c>
      <c r="E47" s="68" t="s">
        <v>125</v>
      </c>
      <c r="F47" s="66">
        <f>VLOOKUP(D47,'FD - LED Tariffs Smoothed'!$C$9:$H$26,4,FALSE)</f>
        <v>52.645241436895695</v>
      </c>
      <c r="G47" s="67">
        <f t="shared" si="1"/>
        <v>53.840288417513221</v>
      </c>
      <c r="H47" s="67">
        <f t="shared" si="1"/>
        <v>55.062462964590772</v>
      </c>
      <c r="I47" s="67">
        <f t="shared" si="1"/>
        <v>56.31238087388698</v>
      </c>
      <c r="J47" s="67">
        <f t="shared" si="1"/>
        <v>57.590671919724208</v>
      </c>
    </row>
    <row r="48" spans="2:10" ht="15.75" thickBot="1" x14ac:dyDescent="0.3">
      <c r="B48" s="95"/>
      <c r="C48" s="98"/>
      <c r="D48" s="65" t="s">
        <v>6</v>
      </c>
      <c r="E48" s="68" t="s">
        <v>126</v>
      </c>
      <c r="F48" s="66">
        <f>VLOOKUP(D48,'FD - LED Tariffs Smoothed'!$C$9:$H$26,4,FALSE)</f>
        <v>53.113148489796139</v>
      </c>
      <c r="G48" s="67">
        <f t="shared" si="1"/>
        <v>54.318816960514511</v>
      </c>
      <c r="H48" s="67">
        <f t="shared" si="1"/>
        <v>55.551854105518188</v>
      </c>
      <c r="I48" s="67">
        <f t="shared" si="1"/>
        <v>56.812881193713451</v>
      </c>
      <c r="J48" s="67">
        <f t="shared" si="1"/>
        <v>58.102533596810744</v>
      </c>
    </row>
    <row r="49" spans="2:10" ht="15.75" thickBot="1" x14ac:dyDescent="0.3">
      <c r="B49" s="95"/>
      <c r="C49" s="98"/>
      <c r="D49" s="65" t="s">
        <v>127</v>
      </c>
      <c r="E49" s="68" t="s">
        <v>128</v>
      </c>
      <c r="F49" s="66">
        <f>VLOOKUP(D49,'FD - LED Tariffs Smoothed'!$C$9:$H$26,4,FALSE)</f>
        <v>55.434504512633609</v>
      </c>
      <c r="G49" s="67">
        <f t="shared" si="1"/>
        <v>56.692867765070389</v>
      </c>
      <c r="H49" s="67">
        <f t="shared" si="1"/>
        <v>57.979795863337486</v>
      </c>
      <c r="I49" s="67">
        <f t="shared" si="1"/>
        <v>59.295937229435246</v>
      </c>
      <c r="J49" s="67">
        <f t="shared" si="1"/>
        <v>60.641955004543426</v>
      </c>
    </row>
    <row r="50" spans="2:10" ht="15.75" thickBot="1" x14ac:dyDescent="0.3">
      <c r="B50" s="95"/>
      <c r="C50" s="98"/>
      <c r="D50" s="65" t="s">
        <v>129</v>
      </c>
      <c r="E50" s="68" t="s">
        <v>130</v>
      </c>
      <c r="F50" s="66">
        <f>VLOOKUP(D50,'FD - LED Tariffs Smoothed'!$C$9:$H$26,4,FALSE)</f>
        <v>56.402520367506554</v>
      </c>
      <c r="G50" s="67">
        <f t="shared" si="1"/>
        <v>57.68285757984895</v>
      </c>
      <c r="H50" s="67">
        <f t="shared" si="1"/>
        <v>58.992258446911521</v>
      </c>
      <c r="I50" s="67">
        <f t="shared" si="1"/>
        <v>60.33138271365641</v>
      </c>
      <c r="J50" s="67">
        <f t="shared" si="1"/>
        <v>61.70090510125641</v>
      </c>
    </row>
    <row r="51" spans="2:10" ht="15.75" thickBot="1" x14ac:dyDescent="0.3">
      <c r="B51" s="95"/>
      <c r="C51" s="98"/>
      <c r="D51" s="65" t="s">
        <v>131</v>
      </c>
      <c r="E51" s="68" t="s">
        <v>132</v>
      </c>
      <c r="F51" s="66">
        <f>VLOOKUP(D51,'FD - LED Tariffs Smoothed'!$C$9:$H$26,4,FALSE)</f>
        <v>55.596920320329041</v>
      </c>
      <c r="G51" s="67">
        <f t="shared" si="1"/>
        <v>56.858970411600509</v>
      </c>
      <c r="H51" s="67">
        <f t="shared" si="1"/>
        <v>58.149669039943838</v>
      </c>
      <c r="I51" s="67">
        <f t="shared" si="1"/>
        <v>59.469666527150558</v>
      </c>
      <c r="J51" s="67">
        <f t="shared" si="1"/>
        <v>60.819627957316875</v>
      </c>
    </row>
    <row r="52" spans="2:10" ht="15.75" thickBot="1" x14ac:dyDescent="0.3">
      <c r="B52" s="95"/>
      <c r="C52" s="99"/>
      <c r="D52" s="69" t="s">
        <v>133</v>
      </c>
      <c r="E52" s="70" t="s">
        <v>134</v>
      </c>
      <c r="F52" s="71">
        <f>VLOOKUP(D52,'FD - LED Tariffs Smoothed'!$C$9:$H$26,4,FALSE)</f>
        <v>56.564936175202014</v>
      </c>
      <c r="G52" s="72">
        <f t="shared" si="1"/>
        <v>57.848960226379099</v>
      </c>
      <c r="H52" s="72">
        <f t="shared" si="1"/>
        <v>59.162131623517901</v>
      </c>
      <c r="I52" s="72">
        <f t="shared" si="1"/>
        <v>60.505112011371757</v>
      </c>
      <c r="J52" s="72">
        <f t="shared" si="1"/>
        <v>61.878578054029894</v>
      </c>
    </row>
    <row r="53" spans="2:10" ht="15.75" thickBot="1" x14ac:dyDescent="0.3">
      <c r="B53" s="95"/>
      <c r="C53" s="97" t="s">
        <v>15</v>
      </c>
      <c r="D53" s="62" t="s">
        <v>5</v>
      </c>
      <c r="E53" s="62" t="s">
        <v>110</v>
      </c>
      <c r="F53" s="63">
        <f>VLOOKUP(D53,'FD - LED Tariffs Smoothed'!$C$9:$H$26,5,FALSE)</f>
        <v>66.59486315682507</v>
      </c>
      <c r="G53" s="64">
        <f t="shared" si="1"/>
        <v>68.106566550484999</v>
      </c>
      <c r="H53" s="64">
        <f t="shared" si="1"/>
        <v>69.65258561118101</v>
      </c>
      <c r="I53" s="64">
        <f t="shared" si="1"/>
        <v>71.233699304554818</v>
      </c>
      <c r="J53" s="64">
        <f t="shared" si="1"/>
        <v>72.850704278768205</v>
      </c>
    </row>
    <row r="54" spans="2:10" ht="15.75" thickBot="1" x14ac:dyDescent="0.3">
      <c r="B54" s="95"/>
      <c r="C54" s="98"/>
      <c r="D54" s="68" t="s">
        <v>2</v>
      </c>
      <c r="E54" s="68" t="s">
        <v>1</v>
      </c>
      <c r="F54" s="66">
        <f>VLOOKUP(D54,'FD - LED Tariffs Smoothed'!$C$9:$H$26,5,FALSE)</f>
        <v>67.463909949233454</v>
      </c>
      <c r="G54" s="67">
        <f t="shared" si="1"/>
        <v>68.995340705081048</v>
      </c>
      <c r="H54" s="67">
        <f t="shared" si="1"/>
        <v>70.561534939086386</v>
      </c>
      <c r="I54" s="67">
        <f t="shared" si="1"/>
        <v>72.16328178220364</v>
      </c>
      <c r="J54" s="67">
        <f t="shared" si="1"/>
        <v>73.801388278659658</v>
      </c>
    </row>
    <row r="55" spans="2:10" ht="15.75" thickBot="1" x14ac:dyDescent="0.3">
      <c r="B55" s="95"/>
      <c r="C55" s="98"/>
      <c r="D55" s="68" t="s">
        <v>4</v>
      </c>
      <c r="E55" s="68" t="s">
        <v>3</v>
      </c>
      <c r="F55" s="66">
        <f>VLOOKUP(D55,'FD - LED Tariffs Smoothed'!$C$9:$H$26,5,FALSE)</f>
        <v>69.979571716731357</v>
      </c>
      <c r="G55" s="67">
        <f t="shared" si="1"/>
        <v>71.568107994701151</v>
      </c>
      <c r="H55" s="67">
        <f t="shared" si="1"/>
        <v>73.192704046180864</v>
      </c>
      <c r="I55" s="67">
        <f t="shared" si="1"/>
        <v>74.854178428029172</v>
      </c>
      <c r="J55" s="67">
        <f t="shared" si="1"/>
        <v>76.553368278345431</v>
      </c>
    </row>
    <row r="56" spans="2:10" ht="15.75" thickBot="1" x14ac:dyDescent="0.3">
      <c r="B56" s="95"/>
      <c r="C56" s="98"/>
      <c r="D56" s="68" t="s">
        <v>111</v>
      </c>
      <c r="E56" s="68" t="s">
        <v>112</v>
      </c>
      <c r="F56" s="66">
        <f>VLOOKUP(D56,'FD - LED Tariffs Smoothed'!$C$9:$H$26,5,FALSE)</f>
        <v>66.777820376279479</v>
      </c>
      <c r="G56" s="67">
        <f t="shared" ref="G56:J75" si="2">F56*(1+(IF(G$10&gt;0,(G$10/F$10-1),G$9)*(1-G$11)+G$12))</f>
        <v>68.293676898821019</v>
      </c>
      <c r="H56" s="67">
        <f t="shared" si="2"/>
        <v>69.843943364424248</v>
      </c>
      <c r="I56" s="67">
        <f t="shared" si="2"/>
        <v>71.42940087879667</v>
      </c>
      <c r="J56" s="67">
        <f t="shared" si="2"/>
        <v>73.050848278745349</v>
      </c>
    </row>
    <row r="57" spans="2:10" ht="15.75" thickBot="1" x14ac:dyDescent="0.3">
      <c r="B57" s="95"/>
      <c r="C57" s="98"/>
      <c r="D57" s="68" t="s">
        <v>18</v>
      </c>
      <c r="E57" s="68" t="s">
        <v>113</v>
      </c>
      <c r="F57" s="66">
        <f>VLOOKUP(D57,'FD - LED Tariffs Smoothed'!$C$9:$H$26,5,FALSE)</f>
        <v>66.777820376279479</v>
      </c>
      <c r="G57" s="67">
        <f t="shared" si="2"/>
        <v>68.293676898821019</v>
      </c>
      <c r="H57" s="67">
        <f t="shared" si="2"/>
        <v>69.843943364424248</v>
      </c>
      <c r="I57" s="67">
        <f t="shared" si="2"/>
        <v>71.42940087879667</v>
      </c>
      <c r="J57" s="67">
        <f t="shared" si="2"/>
        <v>73.050848278745349</v>
      </c>
    </row>
    <row r="58" spans="2:10" ht="15.75" thickBot="1" x14ac:dyDescent="0.3">
      <c r="B58" s="95"/>
      <c r="C58" s="98"/>
      <c r="D58" s="68" t="s">
        <v>7</v>
      </c>
      <c r="E58" s="68" t="s">
        <v>114</v>
      </c>
      <c r="F58" s="66">
        <f>VLOOKUP(D58,'FD - LED Tariffs Smoothed'!$C$9:$H$26,5,FALSE)</f>
        <v>100.16751292670618</v>
      </c>
      <c r="G58" s="67">
        <f t="shared" si="2"/>
        <v>102.4413154701424</v>
      </c>
      <c r="H58" s="67">
        <f t="shared" si="2"/>
        <v>104.76673333131463</v>
      </c>
      <c r="I58" s="67">
        <f t="shared" si="2"/>
        <v>107.14493817793546</v>
      </c>
      <c r="J58" s="67">
        <f t="shared" si="2"/>
        <v>109.57712827457459</v>
      </c>
    </row>
    <row r="59" spans="2:10" ht="15.75" thickBot="1" x14ac:dyDescent="0.3">
      <c r="B59" s="95"/>
      <c r="C59" s="98"/>
      <c r="D59" s="68" t="s">
        <v>19</v>
      </c>
      <c r="E59" s="68" t="s">
        <v>115</v>
      </c>
      <c r="F59" s="66">
        <f>VLOOKUP(D59,'FD - LED Tariffs Smoothed'!$C$9:$H$26,5,FALSE)</f>
        <v>88.595468796215826</v>
      </c>
      <c r="G59" s="67">
        <f t="shared" si="2"/>
        <v>90.606585937889918</v>
      </c>
      <c r="H59" s="67">
        <f t="shared" si="2"/>
        <v>92.663355438680014</v>
      </c>
      <c r="I59" s="67">
        <f t="shared" si="2"/>
        <v>94.766813607138047</v>
      </c>
      <c r="J59" s="67">
        <f t="shared" si="2"/>
        <v>96.918020276020073</v>
      </c>
    </row>
    <row r="60" spans="2:10" ht="15.75" thickBot="1" x14ac:dyDescent="0.3">
      <c r="B60" s="95"/>
      <c r="C60" s="98"/>
      <c r="D60" s="68" t="s">
        <v>116</v>
      </c>
      <c r="E60" s="68" t="s">
        <v>117</v>
      </c>
      <c r="F60" s="66">
        <f>VLOOKUP(D60,'FD - LED Tariffs Smoothed'!$C$9:$H$26,5,FALSE)</f>
        <v>66.777820376279479</v>
      </c>
      <c r="G60" s="67">
        <f t="shared" si="2"/>
        <v>68.293676898821019</v>
      </c>
      <c r="H60" s="67">
        <f t="shared" si="2"/>
        <v>69.843943364424248</v>
      </c>
      <c r="I60" s="67">
        <f t="shared" si="2"/>
        <v>71.42940087879667</v>
      </c>
      <c r="J60" s="67">
        <f t="shared" si="2"/>
        <v>73.050848278745349</v>
      </c>
    </row>
    <row r="61" spans="2:10" ht="15.75" thickBot="1" x14ac:dyDescent="0.3">
      <c r="B61" s="95"/>
      <c r="C61" s="98"/>
      <c r="D61" s="68" t="s">
        <v>118</v>
      </c>
      <c r="E61" s="68" t="s">
        <v>119</v>
      </c>
      <c r="F61" s="66">
        <f>VLOOKUP(D61,'FD - LED Tariffs Smoothed'!$C$9:$H$26,5,FALSE)</f>
        <v>66.777820376279479</v>
      </c>
      <c r="G61" s="67">
        <f t="shared" si="2"/>
        <v>68.293676898821019</v>
      </c>
      <c r="H61" s="67">
        <f t="shared" si="2"/>
        <v>69.843943364424248</v>
      </c>
      <c r="I61" s="67">
        <f t="shared" si="2"/>
        <v>71.42940087879667</v>
      </c>
      <c r="J61" s="67">
        <f t="shared" si="2"/>
        <v>73.050848278745349</v>
      </c>
    </row>
    <row r="62" spans="2:10" ht="15.75" thickBot="1" x14ac:dyDescent="0.3">
      <c r="B62" s="95"/>
      <c r="C62" s="98"/>
      <c r="D62" s="68" t="s">
        <v>16</v>
      </c>
      <c r="E62" s="68" t="s">
        <v>120</v>
      </c>
      <c r="F62" s="66">
        <f>VLOOKUP(D62,'FD - LED Tariffs Smoothed'!$C$9:$H$26,5,FALSE)</f>
        <v>88.595468796215826</v>
      </c>
      <c r="G62" s="67">
        <f t="shared" si="2"/>
        <v>90.606585937889918</v>
      </c>
      <c r="H62" s="67">
        <f t="shared" si="2"/>
        <v>92.663355438680014</v>
      </c>
      <c r="I62" s="67">
        <f t="shared" si="2"/>
        <v>94.766813607138047</v>
      </c>
      <c r="J62" s="67">
        <f t="shared" si="2"/>
        <v>96.918020276020073</v>
      </c>
    </row>
    <row r="63" spans="2:10" ht="15.75" thickBot="1" x14ac:dyDescent="0.3">
      <c r="B63" s="95"/>
      <c r="C63" s="98"/>
      <c r="D63" s="68" t="s">
        <v>17</v>
      </c>
      <c r="E63" s="68" t="s">
        <v>121</v>
      </c>
      <c r="F63" s="66">
        <f>VLOOKUP(D63,'FD - LED Tariffs Smoothed'!$C$9:$H$26,5,FALSE)</f>
        <v>88.595468796215826</v>
      </c>
      <c r="G63" s="67">
        <f t="shared" si="2"/>
        <v>90.606585937889918</v>
      </c>
      <c r="H63" s="67">
        <f t="shared" si="2"/>
        <v>92.663355438680014</v>
      </c>
      <c r="I63" s="67">
        <f t="shared" si="2"/>
        <v>94.766813607138047</v>
      </c>
      <c r="J63" s="67">
        <f t="shared" si="2"/>
        <v>96.918020276020073</v>
      </c>
    </row>
    <row r="64" spans="2:10" ht="15.75" thickBot="1" x14ac:dyDescent="0.3">
      <c r="B64" s="95"/>
      <c r="C64" s="98"/>
      <c r="D64" s="68" t="s">
        <v>122</v>
      </c>
      <c r="E64" s="68" t="s">
        <v>123</v>
      </c>
      <c r="F64" s="66">
        <f>VLOOKUP(D64,'FD - LED Tariffs Smoothed'!$C$9:$H$26,5,FALSE)</f>
        <v>90.882434039395733</v>
      </c>
      <c r="G64" s="67">
        <f t="shared" si="2"/>
        <v>92.945465292090006</v>
      </c>
      <c r="H64" s="67">
        <f t="shared" si="2"/>
        <v>95.055327354220438</v>
      </c>
      <c r="I64" s="67">
        <f t="shared" si="2"/>
        <v>97.213083285161233</v>
      </c>
      <c r="J64" s="67">
        <f t="shared" si="2"/>
        <v>99.419820275734381</v>
      </c>
    </row>
    <row r="65" spans="2:10" ht="15.75" thickBot="1" x14ac:dyDescent="0.3">
      <c r="B65" s="95"/>
      <c r="C65" s="98"/>
      <c r="D65" s="68" t="s">
        <v>124</v>
      </c>
      <c r="E65" s="68" t="s">
        <v>125</v>
      </c>
      <c r="F65" s="66">
        <f>VLOOKUP(D65,'FD - LED Tariffs Smoothed'!$C$9:$H$26,5,FALSE)</f>
        <v>65.121882425869828</v>
      </c>
      <c r="G65" s="67">
        <f t="shared" si="2"/>
        <v>66.600149156937064</v>
      </c>
      <c r="H65" s="67">
        <f t="shared" si="2"/>
        <v>68.111972542799535</v>
      </c>
      <c r="I65" s="67">
        <f t="shared" si="2"/>
        <v>69.658114319521076</v>
      </c>
      <c r="J65" s="67">
        <f t="shared" si="2"/>
        <v>71.239353514574205</v>
      </c>
    </row>
    <row r="66" spans="2:10" ht="15.75" thickBot="1" x14ac:dyDescent="0.3">
      <c r="B66" s="95"/>
      <c r="C66" s="98"/>
      <c r="D66" s="68" t="s">
        <v>6</v>
      </c>
      <c r="E66" s="68" t="s">
        <v>126</v>
      </c>
      <c r="F66" s="66">
        <f>VLOOKUP(D66,'FD - LED Tariffs Smoothed'!$C$9:$H$26,5,FALSE)</f>
        <v>70.954244361274263</v>
      </c>
      <c r="G66" s="67">
        <f t="shared" si="2"/>
        <v>72.564905708275191</v>
      </c>
      <c r="H66" s="67">
        <f t="shared" si="2"/>
        <v>74.212129067853027</v>
      </c>
      <c r="I66" s="67">
        <f t="shared" si="2"/>
        <v>75.896744397693283</v>
      </c>
      <c r="J66" s="67">
        <f t="shared" si="2"/>
        <v>77.619600495520913</v>
      </c>
    </row>
    <row r="67" spans="2:10" ht="15.75" thickBot="1" x14ac:dyDescent="0.3">
      <c r="B67" s="95"/>
      <c r="C67" s="98"/>
      <c r="D67" s="68" t="s">
        <v>127</v>
      </c>
      <c r="E67" s="68" t="s">
        <v>128</v>
      </c>
      <c r="F67" s="66">
        <f>VLOOKUP(D67,'FD - LED Tariffs Smoothed'!$C$9:$H$26,5,FALSE)</f>
        <v>86.109564828965247</v>
      </c>
      <c r="G67" s="67">
        <f t="shared" si="2"/>
        <v>88.064251950582758</v>
      </c>
      <c r="H67" s="67">
        <f t="shared" si="2"/>
        <v>90.06331046986098</v>
      </c>
      <c r="I67" s="67">
        <f t="shared" si="2"/>
        <v>92.107747617526826</v>
      </c>
      <c r="J67" s="67">
        <f t="shared" si="2"/>
        <v>94.198593488444686</v>
      </c>
    </row>
    <row r="68" spans="2:10" ht="15.75" thickBot="1" x14ac:dyDescent="0.3">
      <c r="B68" s="95"/>
      <c r="C68" s="98"/>
      <c r="D68" s="68" t="s">
        <v>129</v>
      </c>
      <c r="E68" s="68" t="s">
        <v>130</v>
      </c>
      <c r="F68" s="66">
        <f>VLOOKUP(D68,'FD - LED Tariffs Smoothed'!$C$9:$H$26,5,FALSE)</f>
        <v>92.47182863716904</v>
      </c>
      <c r="G68" s="67">
        <f t="shared" si="2"/>
        <v>94.570939147232778</v>
      </c>
      <c r="H68" s="67">
        <f t="shared" si="2"/>
        <v>96.717699465874958</v>
      </c>
      <c r="I68" s="67">
        <f t="shared" si="2"/>
        <v>98.913191243750319</v>
      </c>
      <c r="J68" s="67">
        <f t="shared" si="2"/>
        <v>101.15852068498344</v>
      </c>
    </row>
    <row r="69" spans="2:10" ht="15.75" thickBot="1" x14ac:dyDescent="0.3">
      <c r="B69" s="95"/>
      <c r="C69" s="98"/>
      <c r="D69" s="68" t="s">
        <v>131</v>
      </c>
      <c r="E69" s="68" t="s">
        <v>132</v>
      </c>
      <c r="F69" s="66">
        <f>VLOOKUP(D69,'FD - LED Tariffs Smoothed'!$C$9:$H$26,5,FALSE)</f>
        <v>87.060671031182338</v>
      </c>
      <c r="G69" s="67">
        <f t="shared" si="2"/>
        <v>89.036948263590176</v>
      </c>
      <c r="H69" s="67">
        <f t="shared" si="2"/>
        <v>91.058086989173674</v>
      </c>
      <c r="I69" s="67">
        <f t="shared" si="2"/>
        <v>93.125105563827915</v>
      </c>
      <c r="J69" s="67">
        <f t="shared" si="2"/>
        <v>95.239045460126803</v>
      </c>
    </row>
    <row r="70" spans="2:10" ht="15.75" thickBot="1" x14ac:dyDescent="0.3">
      <c r="B70" s="95"/>
      <c r="C70" s="99"/>
      <c r="D70" s="70" t="s">
        <v>133</v>
      </c>
      <c r="E70" s="70" t="s">
        <v>134</v>
      </c>
      <c r="F70" s="71">
        <f>VLOOKUP(D70,'FD - LED Tariffs Smoothed'!$C$9:$H$26,5,FALSE)</f>
        <v>93.42293483938613</v>
      </c>
      <c r="G70" s="72">
        <f t="shared" si="2"/>
        <v>95.543635460240196</v>
      </c>
      <c r="H70" s="72">
        <f t="shared" si="2"/>
        <v>97.712475985187638</v>
      </c>
      <c r="I70" s="72">
        <f t="shared" si="2"/>
        <v>99.930549190051394</v>
      </c>
      <c r="J70" s="72">
        <f t="shared" si="2"/>
        <v>102.19897265666556</v>
      </c>
    </row>
    <row r="71" spans="2:10" ht="15.75" thickBot="1" x14ac:dyDescent="0.3">
      <c r="B71" s="95"/>
      <c r="C71" s="97" t="s">
        <v>0</v>
      </c>
      <c r="D71" s="62" t="s">
        <v>5</v>
      </c>
      <c r="E71" s="62" t="s">
        <v>110</v>
      </c>
      <c r="F71" s="63">
        <f>VLOOKUP(D71,'FD - LED Tariffs Smoothed'!$C$9:$H$26,6,FALSE)</f>
        <v>81.739407582206596</v>
      </c>
      <c r="G71" s="64">
        <f t="shared" si="2"/>
        <v>83.594892134322677</v>
      </c>
      <c r="H71" s="64">
        <f t="shared" si="2"/>
        <v>85.492496185771799</v>
      </c>
      <c r="I71" s="64">
        <f t="shared" si="2"/>
        <v>87.433175849188814</v>
      </c>
      <c r="J71" s="64">
        <f t="shared" si="2"/>
        <v>89.41790894096539</v>
      </c>
    </row>
    <row r="72" spans="2:10" ht="15.75" thickBot="1" x14ac:dyDescent="0.3">
      <c r="B72" s="95"/>
      <c r="C72" s="98"/>
      <c r="D72" s="68" t="s">
        <v>2</v>
      </c>
      <c r="E72" s="68" t="s">
        <v>1</v>
      </c>
      <c r="F72" s="66">
        <f>VLOOKUP(D72,'FD - LED Tariffs Smoothed'!$C$9:$H$26,6,FALSE)</f>
        <v>83.609677975885475</v>
      </c>
      <c r="G72" s="67">
        <f t="shared" si="2"/>
        <v>85.507617665938071</v>
      </c>
      <c r="H72" s="67">
        <f t="shared" si="2"/>
        <v>87.448640586954866</v>
      </c>
      <c r="I72" s="67">
        <f t="shared" si="2"/>
        <v>89.433724728278733</v>
      </c>
      <c r="J72" s="67">
        <f t="shared" si="2"/>
        <v>91.46387027961066</v>
      </c>
    </row>
    <row r="73" spans="2:10" ht="15.75" thickBot="1" x14ac:dyDescent="0.3">
      <c r="B73" s="95"/>
      <c r="C73" s="98"/>
      <c r="D73" s="68" t="s">
        <v>4</v>
      </c>
      <c r="E73" s="68" t="s">
        <v>3</v>
      </c>
      <c r="F73" s="66">
        <f>VLOOKUP(D73,'FD - LED Tariffs Smoothed'!$C$9:$H$26,6,FALSE)</f>
        <v>89.002710197047449</v>
      </c>
      <c r="G73" s="67">
        <f t="shared" si="2"/>
        <v>91.023071718520427</v>
      </c>
      <c r="H73" s="67">
        <f t="shared" si="2"/>
        <v>93.089295446530841</v>
      </c>
      <c r="I73" s="67">
        <f t="shared" si="2"/>
        <v>95.202422453167088</v>
      </c>
      <c r="J73" s="67">
        <f t="shared" si="2"/>
        <v>97.363517442853976</v>
      </c>
    </row>
    <row r="74" spans="2:10" ht="15.75" thickBot="1" x14ac:dyDescent="0.3">
      <c r="B74" s="95"/>
      <c r="C74" s="98"/>
      <c r="D74" s="68" t="s">
        <v>111</v>
      </c>
      <c r="E74" s="68" t="s">
        <v>112</v>
      </c>
      <c r="F74" s="66">
        <f>VLOOKUP(D74,'FD - LED Tariffs Smoothed'!$C$9:$H$26,6,FALSE)</f>
        <v>82.132018534360142</v>
      </c>
      <c r="G74" s="67">
        <f t="shared" si="2"/>
        <v>83.996415355090107</v>
      </c>
      <c r="H74" s="67">
        <f t="shared" si="2"/>
        <v>85.903133983650648</v>
      </c>
      <c r="I74" s="67">
        <f t="shared" si="2"/>
        <v>87.853135125079518</v>
      </c>
      <c r="J74" s="67">
        <f t="shared" si="2"/>
        <v>89.847401292418823</v>
      </c>
    </row>
    <row r="75" spans="2:10" ht="15.75" thickBot="1" x14ac:dyDescent="0.3">
      <c r="B75" s="95"/>
      <c r="C75" s="98"/>
      <c r="D75" s="68" t="s">
        <v>18</v>
      </c>
      <c r="E75" s="68" t="s">
        <v>113</v>
      </c>
      <c r="F75" s="66">
        <f>VLOOKUP(D75,'FD - LED Tariffs Smoothed'!$C$9:$H$26,6,FALSE)</f>
        <v>82.132018534360142</v>
      </c>
      <c r="G75" s="67">
        <f t="shared" si="2"/>
        <v>83.996415355090107</v>
      </c>
      <c r="H75" s="67">
        <f t="shared" si="2"/>
        <v>85.903133983650648</v>
      </c>
      <c r="I75" s="67">
        <f t="shared" si="2"/>
        <v>87.853135125079518</v>
      </c>
      <c r="J75" s="67">
        <f t="shared" si="2"/>
        <v>89.847401292418823</v>
      </c>
    </row>
    <row r="76" spans="2:10" ht="15.75" thickBot="1" x14ac:dyDescent="0.3">
      <c r="B76" s="95"/>
      <c r="C76" s="98"/>
      <c r="D76" s="68" t="s">
        <v>7</v>
      </c>
      <c r="E76" s="68" t="s">
        <v>114</v>
      </c>
      <c r="F76" s="66">
        <f>VLOOKUP(D76,'FD - LED Tariffs Smoothed'!$C$9:$H$26,6,FALSE)</f>
        <v>153.74057033478914</v>
      </c>
      <c r="G76" s="67">
        <f t="shared" ref="G76:J95" si="3">F76*(1+(IF(G$10&gt;0,(G$10/F$10-1),G$9)*(1-G$11)+G$12))</f>
        <v>157.23048128138885</v>
      </c>
      <c r="H76" s="67">
        <f t="shared" si="3"/>
        <v>160.79961320647635</v>
      </c>
      <c r="I76" s="67">
        <f t="shared" si="3"/>
        <v>164.44976442626336</v>
      </c>
      <c r="J76" s="67">
        <f t="shared" si="3"/>
        <v>168.18277407873953</v>
      </c>
    </row>
    <row r="77" spans="2:10" ht="15.75" thickBot="1" x14ac:dyDescent="0.3">
      <c r="B77" s="95"/>
      <c r="C77" s="98"/>
      <c r="D77" s="68" t="s">
        <v>19</v>
      </c>
      <c r="E77" s="68" t="s">
        <v>115</v>
      </c>
      <c r="F77" s="66">
        <f>VLOOKUP(D77,'FD - LED Tariffs Smoothed'!$C$9:$H$26,6,FALSE)</f>
        <v>128.92403272392488</v>
      </c>
      <c r="G77" s="67">
        <f t="shared" si="3"/>
        <v>131.85060826675797</v>
      </c>
      <c r="H77" s="67">
        <f t="shared" si="3"/>
        <v>134.84361707441337</v>
      </c>
      <c r="I77" s="67">
        <f t="shared" si="3"/>
        <v>137.90456718200255</v>
      </c>
      <c r="J77" s="67">
        <f t="shared" si="3"/>
        <v>141.03500085703399</v>
      </c>
    </row>
    <row r="78" spans="2:10" ht="15.75" thickBot="1" x14ac:dyDescent="0.3">
      <c r="B78" s="95"/>
      <c r="C78" s="98"/>
      <c r="D78" s="68" t="s">
        <v>116</v>
      </c>
      <c r="E78" s="68" t="s">
        <v>117</v>
      </c>
      <c r="F78" s="66">
        <f>VLOOKUP(D78,'FD - LED Tariffs Smoothed'!$C$9:$H$26,6,FALSE)</f>
        <v>82.132018534360142</v>
      </c>
      <c r="G78" s="67">
        <f t="shared" si="3"/>
        <v>83.996415355090107</v>
      </c>
      <c r="H78" s="67">
        <f t="shared" si="3"/>
        <v>85.903133983650648</v>
      </c>
      <c r="I78" s="67">
        <f t="shared" si="3"/>
        <v>87.853135125079518</v>
      </c>
      <c r="J78" s="67">
        <f t="shared" si="3"/>
        <v>89.847401292418823</v>
      </c>
    </row>
    <row r="79" spans="2:10" ht="15.75" thickBot="1" x14ac:dyDescent="0.3">
      <c r="B79" s="95"/>
      <c r="C79" s="98"/>
      <c r="D79" s="68" t="s">
        <v>118</v>
      </c>
      <c r="E79" s="68" t="s">
        <v>119</v>
      </c>
      <c r="F79" s="66">
        <f>VLOOKUP(D79,'FD - LED Tariffs Smoothed'!$C$9:$H$26,6,FALSE)</f>
        <v>82.132018534360142</v>
      </c>
      <c r="G79" s="67">
        <f t="shared" si="3"/>
        <v>83.996415355090107</v>
      </c>
      <c r="H79" s="67">
        <f t="shared" si="3"/>
        <v>85.903133983650648</v>
      </c>
      <c r="I79" s="67">
        <f t="shared" si="3"/>
        <v>87.853135125079518</v>
      </c>
      <c r="J79" s="67">
        <f t="shared" si="3"/>
        <v>89.847401292418823</v>
      </c>
    </row>
    <row r="80" spans="2:10" ht="15.75" thickBot="1" x14ac:dyDescent="0.3">
      <c r="B80" s="95"/>
      <c r="C80" s="98"/>
      <c r="D80" s="68" t="s">
        <v>16</v>
      </c>
      <c r="E80" s="68" t="s">
        <v>120</v>
      </c>
      <c r="F80" s="66">
        <f>VLOOKUP(D80,'FD - LED Tariffs Smoothed'!$C$9:$H$26,6,FALSE)</f>
        <v>128.92403272392488</v>
      </c>
      <c r="G80" s="67">
        <f t="shared" si="3"/>
        <v>131.85060826675797</v>
      </c>
      <c r="H80" s="67">
        <f t="shared" si="3"/>
        <v>134.84361707441337</v>
      </c>
      <c r="I80" s="67">
        <f t="shared" si="3"/>
        <v>137.90456718200255</v>
      </c>
      <c r="J80" s="67">
        <f t="shared" si="3"/>
        <v>141.03500085703399</v>
      </c>
    </row>
    <row r="81" spans="2:10" ht="15.75" thickBot="1" x14ac:dyDescent="0.3">
      <c r="B81" s="95"/>
      <c r="C81" s="98"/>
      <c r="D81" s="68" t="s">
        <v>17</v>
      </c>
      <c r="E81" s="68" t="s">
        <v>121</v>
      </c>
      <c r="F81" s="66">
        <f>VLOOKUP(D81,'FD - LED Tariffs Smoothed'!$C$9:$H$26,6,FALSE)</f>
        <v>128.92403272392488</v>
      </c>
      <c r="G81" s="67">
        <f t="shared" si="3"/>
        <v>131.85060826675797</v>
      </c>
      <c r="H81" s="67">
        <f t="shared" si="3"/>
        <v>134.84361707441337</v>
      </c>
      <c r="I81" s="67">
        <f t="shared" si="3"/>
        <v>137.90456718200255</v>
      </c>
      <c r="J81" s="67">
        <f t="shared" si="3"/>
        <v>141.03500085703399</v>
      </c>
    </row>
    <row r="82" spans="2:10" ht="15.75" thickBot="1" x14ac:dyDescent="0.3">
      <c r="B82" s="95"/>
      <c r="C82" s="98"/>
      <c r="D82" s="68" t="s">
        <v>122</v>
      </c>
      <c r="E82" s="68" t="s">
        <v>123</v>
      </c>
      <c r="F82" s="66">
        <f>VLOOKUP(D82,'FD - LED Tariffs Smoothed'!$C$9:$H$26,6,FALSE)</f>
        <v>133.83166962584434</v>
      </c>
      <c r="G82" s="67">
        <f t="shared" si="3"/>
        <v>136.869648526351</v>
      </c>
      <c r="H82" s="67">
        <f t="shared" si="3"/>
        <v>139.97658954789915</v>
      </c>
      <c r="I82" s="67">
        <f t="shared" si="3"/>
        <v>143.15405813063646</v>
      </c>
      <c r="J82" s="67">
        <f t="shared" si="3"/>
        <v>146.40365525020189</v>
      </c>
    </row>
    <row r="83" spans="2:10" ht="15.75" thickBot="1" x14ac:dyDescent="0.3">
      <c r="B83" s="95"/>
      <c r="C83" s="98"/>
      <c r="D83" s="68" t="s">
        <v>124</v>
      </c>
      <c r="E83" s="68" t="s">
        <v>125</v>
      </c>
      <c r="F83" s="66">
        <f>VLOOKUP(D83,'FD - LED Tariffs Smoothed'!$C$9:$H$26,6,FALSE)</f>
        <v>78.563736380914122</v>
      </c>
      <c r="G83" s="67">
        <f t="shared" si="3"/>
        <v>80.347133196760865</v>
      </c>
      <c r="H83" s="67">
        <f t="shared" si="3"/>
        <v>82.171013120327331</v>
      </c>
      <c r="I83" s="67">
        <f t="shared" si="3"/>
        <v>84.036295118158762</v>
      </c>
      <c r="J83" s="67">
        <f t="shared" si="3"/>
        <v>85.94391901734096</v>
      </c>
    </row>
    <row r="84" spans="2:10" ht="15.75" thickBot="1" x14ac:dyDescent="0.3">
      <c r="B84" s="95"/>
      <c r="C84" s="98"/>
      <c r="D84" s="68" t="s">
        <v>6</v>
      </c>
      <c r="E84" s="68" t="s">
        <v>126</v>
      </c>
      <c r="F84" s="66">
        <f>VLOOKUP(D84,'FD - LED Tariffs Smoothed'!$C$9:$H$26,6,FALSE)</f>
        <v>89.661017913755856</v>
      </c>
      <c r="G84" s="67">
        <f t="shared" si="3"/>
        <v>91.696323020398111</v>
      </c>
      <c r="H84" s="67">
        <f t="shared" si="3"/>
        <v>93.777829552961137</v>
      </c>
      <c r="I84" s="67">
        <f t="shared" si="3"/>
        <v>95.906586283813354</v>
      </c>
      <c r="J84" s="67">
        <f t="shared" si="3"/>
        <v>98.083665792455918</v>
      </c>
    </row>
    <row r="85" spans="2:10" ht="15.75" thickBot="1" x14ac:dyDescent="0.3">
      <c r="B85" s="95"/>
      <c r="C85" s="98"/>
      <c r="D85" s="68" t="s">
        <v>127</v>
      </c>
      <c r="E85" s="68" t="s">
        <v>128</v>
      </c>
      <c r="F85" s="66">
        <f>VLOOKUP(D85,'FD - LED Tariffs Smoothed'!$C$9:$H$26,6,FALSE)</f>
        <v>122.12040844689147</v>
      </c>
      <c r="G85" s="67">
        <f t="shared" si="3"/>
        <v>124.8925417186359</v>
      </c>
      <c r="H85" s="67">
        <f t="shared" si="3"/>
        <v>127.72760241564893</v>
      </c>
      <c r="I85" s="67">
        <f t="shared" si="3"/>
        <v>130.62701899048415</v>
      </c>
      <c r="J85" s="67">
        <f t="shared" si="3"/>
        <v>133.59225232156814</v>
      </c>
    </row>
    <row r="86" spans="2:10" ht="15.75" thickBot="1" x14ac:dyDescent="0.3">
      <c r="B86" s="95"/>
      <c r="C86" s="98"/>
      <c r="D86" s="68" t="s">
        <v>129</v>
      </c>
      <c r="E86" s="68" t="s">
        <v>130</v>
      </c>
      <c r="F86" s="66">
        <f>VLOOKUP(D86,'FD - LED Tariffs Smoothed'!$C$9:$H$26,6,FALSE)</f>
        <v>135.74704300060355</v>
      </c>
      <c r="G86" s="67">
        <f t="shared" si="3"/>
        <v>138.82850087671724</v>
      </c>
      <c r="H86" s="67">
        <f t="shared" si="3"/>
        <v>141.97990784661872</v>
      </c>
      <c r="I86" s="67">
        <f t="shared" si="3"/>
        <v>145.20285175473694</v>
      </c>
      <c r="J86" s="67">
        <f t="shared" si="3"/>
        <v>148.49895648956945</v>
      </c>
    </row>
    <row r="87" spans="2:10" ht="15.75" thickBot="1" x14ac:dyDescent="0.3">
      <c r="B87" s="95"/>
      <c r="C87" s="98"/>
      <c r="D87" s="68" t="s">
        <v>131</v>
      </c>
      <c r="E87" s="68" t="s">
        <v>132</v>
      </c>
      <c r="F87" s="66">
        <f>VLOOKUP(D87,'FD - LED Tariffs Smoothed'!$C$9:$H$26,6,FALSE)</f>
        <v>124.12954386120298</v>
      </c>
      <c r="G87" s="67">
        <f t="shared" si="3"/>
        <v>126.94728450685227</v>
      </c>
      <c r="H87" s="67">
        <f t="shared" si="3"/>
        <v>129.82898786515781</v>
      </c>
      <c r="I87" s="67">
        <f t="shared" si="3"/>
        <v>132.77610588969688</v>
      </c>
      <c r="J87" s="67">
        <f t="shared" si="3"/>
        <v>135.790123493393</v>
      </c>
    </row>
    <row r="88" spans="2:10" ht="15.75" thickBot="1" x14ac:dyDescent="0.3">
      <c r="B88" s="96"/>
      <c r="C88" s="99"/>
      <c r="D88" s="70" t="s">
        <v>133</v>
      </c>
      <c r="E88" s="70" t="s">
        <v>134</v>
      </c>
      <c r="F88" s="71">
        <f>VLOOKUP(D88,'FD - LED Tariffs Smoothed'!$C$9:$H$26,6,FALSE)</f>
        <v>137.76691515681404</v>
      </c>
      <c r="G88" s="72">
        <f t="shared" si="3"/>
        <v>140.89422413087371</v>
      </c>
      <c r="H88" s="72">
        <f t="shared" si="3"/>
        <v>144.09252301864453</v>
      </c>
      <c r="I88" s="72">
        <f t="shared" si="3"/>
        <v>147.36342329116775</v>
      </c>
      <c r="J88" s="72">
        <f t="shared" si="3"/>
        <v>150.70857299987725</v>
      </c>
    </row>
    <row r="89" spans="2:10" ht="15.75" thickBot="1" x14ac:dyDescent="0.3">
      <c r="B89" s="94" t="s">
        <v>135</v>
      </c>
      <c r="C89" s="97" t="s">
        <v>24</v>
      </c>
      <c r="D89" s="62" t="s">
        <v>136</v>
      </c>
      <c r="E89" s="62" t="s">
        <v>137</v>
      </c>
      <c r="F89" s="63">
        <f>VLOOKUP(D89,'FD - LED Tariffs Smoothed'!$C$29:$H$52,3,FALSE)</f>
        <v>14.337343876147134</v>
      </c>
      <c r="G89" s="64">
        <f t="shared" si="3"/>
        <v>14.662801582135673</v>
      </c>
      <c r="H89" s="64">
        <f t="shared" si="3"/>
        <v>14.995647178050152</v>
      </c>
      <c r="I89" s="64">
        <f t="shared" si="3"/>
        <v>15.336048368991889</v>
      </c>
      <c r="J89" s="64">
        <f t="shared" si="3"/>
        <v>15.684176666968005</v>
      </c>
    </row>
    <row r="90" spans="2:10" ht="15.75" thickBot="1" x14ac:dyDescent="0.3">
      <c r="B90" s="95"/>
      <c r="C90" s="98"/>
      <c r="D90" s="68" t="s">
        <v>11</v>
      </c>
      <c r="E90" s="68" t="s">
        <v>10</v>
      </c>
      <c r="F90" s="66">
        <f>VLOOKUP(D90,'FD - LED Tariffs Smoothed'!$C$29:$H$52,3,FALSE)</f>
        <v>17.804924788739971</v>
      </c>
      <c r="G90" s="67">
        <f t="shared" si="3"/>
        <v>18.209096581444367</v>
      </c>
      <c r="H90" s="67">
        <f t="shared" si="3"/>
        <v>18.622443073843154</v>
      </c>
      <c r="I90" s="67">
        <f t="shared" si="3"/>
        <v>19.045172531619393</v>
      </c>
      <c r="J90" s="67">
        <f t="shared" si="3"/>
        <v>19.477497948087152</v>
      </c>
    </row>
    <row r="91" spans="2:10" ht="15.75" thickBot="1" x14ac:dyDescent="0.3">
      <c r="B91" s="95"/>
      <c r="C91" s="98"/>
      <c r="D91" s="68" t="s">
        <v>9</v>
      </c>
      <c r="E91" s="68" t="s">
        <v>8</v>
      </c>
      <c r="F91" s="66">
        <f>VLOOKUP(D91,'FD - LED Tariffs Smoothed'!$C$29:$H$52,3,FALSE)</f>
        <v>17.804924788739971</v>
      </c>
      <c r="G91" s="67">
        <f t="shared" si="3"/>
        <v>18.209096581444367</v>
      </c>
      <c r="H91" s="67">
        <f t="shared" si="3"/>
        <v>18.622443073843154</v>
      </c>
      <c r="I91" s="67">
        <f t="shared" si="3"/>
        <v>19.045172531619393</v>
      </c>
      <c r="J91" s="67">
        <f t="shared" si="3"/>
        <v>19.477497948087152</v>
      </c>
    </row>
    <row r="92" spans="2:10" ht="15.75" thickBot="1" x14ac:dyDescent="0.3">
      <c r="B92" s="95"/>
      <c r="C92" s="98"/>
      <c r="D92" s="68" t="s">
        <v>138</v>
      </c>
      <c r="E92" s="68" t="s">
        <v>139</v>
      </c>
      <c r="F92" s="66">
        <f>VLOOKUP(D92,'FD - LED Tariffs Smoothed'!$C$29:$H$52,3,FALSE)</f>
        <v>14.337343876147134</v>
      </c>
      <c r="G92" s="67">
        <f t="shared" si="3"/>
        <v>14.662801582135673</v>
      </c>
      <c r="H92" s="67">
        <f t="shared" si="3"/>
        <v>14.995647178050152</v>
      </c>
      <c r="I92" s="67">
        <f t="shared" si="3"/>
        <v>15.336048368991889</v>
      </c>
      <c r="J92" s="67">
        <f t="shared" si="3"/>
        <v>15.684176666968005</v>
      </c>
    </row>
    <row r="93" spans="2:10" ht="15.75" thickBot="1" x14ac:dyDescent="0.3">
      <c r="B93" s="95"/>
      <c r="C93" s="98"/>
      <c r="D93" s="68" t="s">
        <v>140</v>
      </c>
      <c r="E93" s="68" t="s">
        <v>141</v>
      </c>
      <c r="F93" s="66">
        <f>VLOOKUP(D93,'FD - LED Tariffs Smoothed'!$C$29:$H$52,3,FALSE)</f>
        <v>14.337343876147134</v>
      </c>
      <c r="G93" s="67">
        <f t="shared" si="3"/>
        <v>14.662801582135673</v>
      </c>
      <c r="H93" s="67">
        <f t="shared" si="3"/>
        <v>14.995647178050152</v>
      </c>
      <c r="I93" s="67">
        <f t="shared" si="3"/>
        <v>15.336048368991889</v>
      </c>
      <c r="J93" s="67">
        <f t="shared" si="3"/>
        <v>15.684176666968005</v>
      </c>
    </row>
    <row r="94" spans="2:10" ht="15.75" thickBot="1" x14ac:dyDescent="0.3">
      <c r="B94" s="95"/>
      <c r="C94" s="98"/>
      <c r="D94" s="68" t="s">
        <v>12</v>
      </c>
      <c r="E94" s="68" t="s">
        <v>142</v>
      </c>
      <c r="F94" s="66">
        <f>VLOOKUP(D94,'FD - LED Tariffs Smoothed'!$C$29:$H$52,3,FALSE)</f>
        <v>13.67894243704723</v>
      </c>
      <c r="G94" s="67">
        <f t="shared" si="3"/>
        <v>13.989454430368202</v>
      </c>
      <c r="H94" s="67">
        <f t="shared" si="3"/>
        <v>14.307015045937559</v>
      </c>
      <c r="I94" s="67">
        <f t="shared" si="3"/>
        <v>14.631784287480341</v>
      </c>
      <c r="J94" s="67">
        <f t="shared" si="3"/>
        <v>14.963925790806144</v>
      </c>
    </row>
    <row r="95" spans="2:10" ht="15.75" thickBot="1" x14ac:dyDescent="0.3">
      <c r="B95" s="95"/>
      <c r="C95" s="98"/>
      <c r="D95" s="68" t="s">
        <v>143</v>
      </c>
      <c r="E95" s="68" t="s">
        <v>144</v>
      </c>
      <c r="F95" s="66">
        <f>VLOOKUP(D95,'FD - LED Tariffs Smoothed'!$C$29:$H$52,3,FALSE)</f>
        <v>14.337343876147134</v>
      </c>
      <c r="G95" s="67">
        <f t="shared" si="3"/>
        <v>14.662801582135673</v>
      </c>
      <c r="H95" s="67">
        <f t="shared" si="3"/>
        <v>14.995647178050152</v>
      </c>
      <c r="I95" s="67">
        <f t="shared" si="3"/>
        <v>15.336048368991889</v>
      </c>
      <c r="J95" s="67">
        <f t="shared" si="3"/>
        <v>15.684176666968005</v>
      </c>
    </row>
    <row r="96" spans="2:10" ht="15.75" thickBot="1" x14ac:dyDescent="0.3">
      <c r="B96" s="95"/>
      <c r="C96" s="98"/>
      <c r="D96" s="68" t="s">
        <v>20</v>
      </c>
      <c r="E96" s="68" t="s">
        <v>145</v>
      </c>
      <c r="F96" s="66">
        <f>VLOOKUP(D96,'FD - LED Tariffs Smoothed'!$C$29:$H$52,3,FALSE)</f>
        <v>14.337343876147134</v>
      </c>
      <c r="G96" s="67">
        <f t="shared" ref="G96:J115" si="4">F96*(1+(IF(G$10&gt;0,(G$10/F$10-1),G$9)*(1-G$11)+G$12))</f>
        <v>14.662801582135673</v>
      </c>
      <c r="H96" s="67">
        <f t="shared" si="4"/>
        <v>14.995647178050152</v>
      </c>
      <c r="I96" s="67">
        <f t="shared" si="4"/>
        <v>15.336048368991889</v>
      </c>
      <c r="J96" s="67">
        <f t="shared" si="4"/>
        <v>15.684176666968005</v>
      </c>
    </row>
    <row r="97" spans="2:10" ht="15.75" thickBot="1" x14ac:dyDescent="0.3">
      <c r="B97" s="95"/>
      <c r="C97" s="98"/>
      <c r="D97" s="68" t="s">
        <v>22</v>
      </c>
      <c r="E97" s="68" t="s">
        <v>146</v>
      </c>
      <c r="F97" s="66">
        <f>VLOOKUP(D97,'FD - LED Tariffs Smoothed'!$C$29:$H$52,3,FALSE)</f>
        <v>15.800458185258041</v>
      </c>
      <c r="G97" s="67">
        <f t="shared" si="4"/>
        <v>16.159128586063396</v>
      </c>
      <c r="H97" s="67">
        <f t="shared" si="4"/>
        <v>16.525940804967036</v>
      </c>
      <c r="I97" s="67">
        <f t="shared" si="4"/>
        <v>16.901079661239788</v>
      </c>
      <c r="J97" s="67">
        <f t="shared" si="4"/>
        <v>17.284734169549928</v>
      </c>
    </row>
    <row r="98" spans="2:10" ht="15.75" thickBot="1" x14ac:dyDescent="0.3">
      <c r="B98" s="95"/>
      <c r="C98" s="98"/>
      <c r="D98" s="68" t="s">
        <v>147</v>
      </c>
      <c r="E98" s="68" t="s">
        <v>148</v>
      </c>
      <c r="F98" s="66">
        <f>VLOOKUP(D98,'FD - LED Tariffs Smoothed'!$C$29:$H$52,3,FALSE)</f>
        <v>15.800458185258041</v>
      </c>
      <c r="G98" s="67">
        <f t="shared" si="4"/>
        <v>16.159128586063396</v>
      </c>
      <c r="H98" s="67">
        <f t="shared" si="4"/>
        <v>16.525940804967036</v>
      </c>
      <c r="I98" s="67">
        <f t="shared" si="4"/>
        <v>16.901079661239788</v>
      </c>
      <c r="J98" s="67">
        <f t="shared" si="4"/>
        <v>17.284734169549928</v>
      </c>
    </row>
    <row r="99" spans="2:10" ht="15.75" thickBot="1" x14ac:dyDescent="0.3">
      <c r="B99" s="95"/>
      <c r="C99" s="98"/>
      <c r="D99" s="68" t="s">
        <v>149</v>
      </c>
      <c r="E99" s="68" t="s">
        <v>150</v>
      </c>
      <c r="F99" s="66">
        <f>VLOOKUP(D99,'FD - LED Tariffs Smoothed'!$C$29:$H$52,3,FALSE)</f>
        <v>17.804924788739971</v>
      </c>
      <c r="G99" s="67">
        <f t="shared" si="4"/>
        <v>18.209096581444367</v>
      </c>
      <c r="H99" s="67">
        <f t="shared" si="4"/>
        <v>18.622443073843154</v>
      </c>
      <c r="I99" s="67">
        <f t="shared" si="4"/>
        <v>19.045172531619393</v>
      </c>
      <c r="J99" s="67">
        <f t="shared" si="4"/>
        <v>19.477497948087152</v>
      </c>
    </row>
    <row r="100" spans="2:10" ht="15.75" thickBot="1" x14ac:dyDescent="0.3">
      <c r="B100" s="95"/>
      <c r="C100" s="98"/>
      <c r="D100" s="68" t="s">
        <v>151</v>
      </c>
      <c r="E100" s="68" t="s">
        <v>152</v>
      </c>
      <c r="F100" s="66">
        <f>VLOOKUP(D100,'FD - LED Tariffs Smoothed'!$C$29:$H$52,3,FALSE)</f>
        <v>14.337343876147134</v>
      </c>
      <c r="G100" s="67">
        <f t="shared" si="4"/>
        <v>14.662801582135673</v>
      </c>
      <c r="H100" s="67">
        <f t="shared" si="4"/>
        <v>14.995647178050152</v>
      </c>
      <c r="I100" s="67">
        <f t="shared" si="4"/>
        <v>15.336048368991889</v>
      </c>
      <c r="J100" s="67">
        <f t="shared" si="4"/>
        <v>15.684176666968005</v>
      </c>
    </row>
    <row r="101" spans="2:10" ht="15.75" thickBot="1" x14ac:dyDescent="0.3">
      <c r="B101" s="95"/>
      <c r="C101" s="98"/>
      <c r="D101" s="68" t="s">
        <v>153</v>
      </c>
      <c r="E101" s="68" t="s">
        <v>154</v>
      </c>
      <c r="F101" s="66">
        <f>VLOOKUP(D101,'FD - LED Tariffs Smoothed'!$C$29:$H$52,3,FALSE)</f>
        <v>14.703122453424861</v>
      </c>
      <c r="G101" s="67">
        <f t="shared" si="4"/>
        <v>15.036883333117604</v>
      </c>
      <c r="H101" s="67">
        <f t="shared" si="4"/>
        <v>15.378220584779372</v>
      </c>
      <c r="I101" s="67">
        <f t="shared" si="4"/>
        <v>15.727306192053863</v>
      </c>
      <c r="J101" s="67">
        <f t="shared" si="4"/>
        <v>16.084316042613484</v>
      </c>
    </row>
    <row r="102" spans="2:10" ht="15.75" thickBot="1" x14ac:dyDescent="0.3">
      <c r="B102" s="95"/>
      <c r="C102" s="98"/>
      <c r="D102" s="68" t="s">
        <v>21</v>
      </c>
      <c r="E102" s="68" t="s">
        <v>155</v>
      </c>
      <c r="F102" s="66">
        <f>VLOOKUP(D102,'FD - LED Tariffs Smoothed'!$C$29:$H$52,3,FALSE)</f>
        <v>15.800458185258041</v>
      </c>
      <c r="G102" s="67">
        <f t="shared" si="4"/>
        <v>16.159128586063396</v>
      </c>
      <c r="H102" s="67">
        <f t="shared" si="4"/>
        <v>16.525940804967036</v>
      </c>
      <c r="I102" s="67">
        <f t="shared" si="4"/>
        <v>16.901079661239788</v>
      </c>
      <c r="J102" s="67">
        <f t="shared" si="4"/>
        <v>17.284734169549928</v>
      </c>
    </row>
    <row r="103" spans="2:10" ht="15.75" thickBot="1" x14ac:dyDescent="0.3">
      <c r="B103" s="95"/>
      <c r="C103" s="98"/>
      <c r="D103" s="68" t="s">
        <v>13</v>
      </c>
      <c r="E103" s="68" t="s">
        <v>25</v>
      </c>
      <c r="F103" s="66">
        <f>VLOOKUP(D103,'FD - LED Tariffs Smoothed'!$C$29:$H$52,3,FALSE)</f>
        <v>13.67894243704723</v>
      </c>
      <c r="G103" s="67">
        <f t="shared" si="4"/>
        <v>13.989454430368202</v>
      </c>
      <c r="H103" s="67">
        <f t="shared" si="4"/>
        <v>14.307015045937559</v>
      </c>
      <c r="I103" s="67">
        <f t="shared" si="4"/>
        <v>14.631784287480341</v>
      </c>
      <c r="J103" s="67">
        <f t="shared" si="4"/>
        <v>14.963925790806144</v>
      </c>
    </row>
    <row r="104" spans="2:10" ht="15.75" thickBot="1" x14ac:dyDescent="0.3">
      <c r="B104" s="95"/>
      <c r="C104" s="98"/>
      <c r="D104" s="68" t="s">
        <v>14</v>
      </c>
      <c r="E104" s="68" t="s">
        <v>26</v>
      </c>
      <c r="F104" s="66">
        <f>VLOOKUP(D104,'FD - LED Tariffs Smoothed'!$C$29:$H$52,3,FALSE)</f>
        <v>13.496053148408365</v>
      </c>
      <c r="G104" s="67">
        <f t="shared" si="4"/>
        <v>13.802413554877234</v>
      </c>
      <c r="H104" s="67">
        <f t="shared" si="4"/>
        <v>14.115728342572947</v>
      </c>
      <c r="I104" s="67">
        <f t="shared" si="4"/>
        <v>14.436155375949351</v>
      </c>
      <c r="J104" s="67">
        <f t="shared" si="4"/>
        <v>14.7638561029834</v>
      </c>
    </row>
    <row r="105" spans="2:10" ht="24.75" thickBot="1" x14ac:dyDescent="0.3">
      <c r="B105" s="95"/>
      <c r="C105" s="98"/>
      <c r="D105" s="68" t="s">
        <v>156</v>
      </c>
      <c r="E105" s="68" t="s">
        <v>157</v>
      </c>
      <c r="F105" s="66">
        <f>VLOOKUP(D105,'FD - LED Tariffs Smoothed'!$C$29:$H$52,3,FALSE)</f>
        <v>17.592773213918893</v>
      </c>
      <c r="G105" s="67">
        <f t="shared" si="4"/>
        <v>17.99212916587485</v>
      </c>
      <c r="H105" s="67">
        <f t="shared" si="4"/>
        <v>18.400550497940209</v>
      </c>
      <c r="I105" s="67">
        <f t="shared" si="4"/>
        <v>18.818242994243452</v>
      </c>
      <c r="J105" s="67">
        <f t="shared" si="4"/>
        <v>19.245417110212777</v>
      </c>
    </row>
    <row r="106" spans="2:10" ht="15.75" thickBot="1" x14ac:dyDescent="0.3">
      <c r="B106" s="95"/>
      <c r="C106" s="98"/>
      <c r="D106" s="68" t="s">
        <v>158</v>
      </c>
      <c r="E106" s="68" t="s">
        <v>159</v>
      </c>
      <c r="F106" s="66">
        <f>VLOOKUP(D106,'FD - LED Tariffs Smoothed'!$C$29:$H$52,3,FALSE)</f>
        <v>17.592773213918893</v>
      </c>
      <c r="G106" s="67">
        <f t="shared" si="4"/>
        <v>17.99212916587485</v>
      </c>
      <c r="H106" s="67">
        <f t="shared" si="4"/>
        <v>18.400550497940209</v>
      </c>
      <c r="I106" s="67">
        <f t="shared" si="4"/>
        <v>18.818242994243452</v>
      </c>
      <c r="J106" s="67">
        <f t="shared" si="4"/>
        <v>19.245417110212777</v>
      </c>
    </row>
    <row r="107" spans="2:10" ht="24.75" thickBot="1" x14ac:dyDescent="0.3">
      <c r="B107" s="95"/>
      <c r="C107" s="98"/>
      <c r="D107" s="68" t="s">
        <v>160</v>
      </c>
      <c r="E107" s="68" t="s">
        <v>161</v>
      </c>
      <c r="F107" s="66">
        <f>VLOOKUP(D107,'FD - LED Tariffs Smoothed'!$C$29:$H$52,3,FALSE)</f>
        <v>17.592773213918893</v>
      </c>
      <c r="G107" s="67">
        <f t="shared" si="4"/>
        <v>17.99212916587485</v>
      </c>
      <c r="H107" s="67">
        <f t="shared" si="4"/>
        <v>18.400550497940209</v>
      </c>
      <c r="I107" s="67">
        <f t="shared" si="4"/>
        <v>18.818242994243452</v>
      </c>
      <c r="J107" s="67">
        <f t="shared" si="4"/>
        <v>19.245417110212777</v>
      </c>
    </row>
    <row r="108" spans="2:10" ht="15.75" thickBot="1" x14ac:dyDescent="0.3">
      <c r="B108" s="95"/>
      <c r="C108" s="98"/>
      <c r="D108" s="68" t="s">
        <v>162</v>
      </c>
      <c r="E108" s="68" t="s">
        <v>163</v>
      </c>
      <c r="F108" s="66">
        <f>VLOOKUP(D108,'FD - LED Tariffs Smoothed'!$C$29:$H$52,3,FALSE)</f>
        <v>13.877270739566306</v>
      </c>
      <c r="G108" s="67">
        <f t="shared" si="4"/>
        <v>14.192284785354461</v>
      </c>
      <c r="H108" s="67">
        <f t="shared" si="4"/>
        <v>14.514449649982007</v>
      </c>
      <c r="I108" s="67">
        <f t="shared" si="4"/>
        <v>14.843927657036598</v>
      </c>
      <c r="J108" s="67">
        <f t="shared" si="4"/>
        <v>15.180884814851328</v>
      </c>
    </row>
    <row r="109" spans="2:10" ht="15.75" thickBot="1" x14ac:dyDescent="0.3">
      <c r="B109" s="95"/>
      <c r="C109" s="98"/>
      <c r="D109" s="68" t="s">
        <v>164</v>
      </c>
      <c r="E109" s="68" t="s">
        <v>165</v>
      </c>
      <c r="F109" s="66">
        <f>VLOOKUP(D109,'FD - LED Tariffs Smoothed'!$C$29:$H$52,3,FALSE)</f>
        <v>14.099382295376275</v>
      </c>
      <c r="G109" s="67">
        <f t="shared" si="4"/>
        <v>14.419438273481315</v>
      </c>
      <c r="H109" s="67">
        <f t="shared" si="4"/>
        <v>14.74675952228934</v>
      </c>
      <c r="I109" s="67">
        <f t="shared" si="4"/>
        <v>15.081510963445307</v>
      </c>
      <c r="J109" s="67">
        <f t="shared" si="4"/>
        <v>15.423861262315516</v>
      </c>
    </row>
    <row r="110" spans="2:10" ht="15.75" thickBot="1" x14ac:dyDescent="0.3">
      <c r="B110" s="95"/>
      <c r="C110" s="98"/>
      <c r="D110" s="68" t="s">
        <v>166</v>
      </c>
      <c r="E110" s="68" t="s">
        <v>167</v>
      </c>
      <c r="F110" s="66">
        <f>VLOOKUP(D110,'FD - LED Tariffs Smoothed'!$C$29:$H$52,3,FALSE)</f>
        <v>14.185600726891401</v>
      </c>
      <c r="G110" s="67">
        <f t="shared" si="4"/>
        <v>14.507613863391835</v>
      </c>
      <c r="H110" s="67">
        <f t="shared" si="4"/>
        <v>14.836936698090829</v>
      </c>
      <c r="I110" s="67">
        <f t="shared" si="4"/>
        <v>15.17373516113749</v>
      </c>
      <c r="J110" s="67">
        <f t="shared" si="4"/>
        <v>15.51817894929531</v>
      </c>
    </row>
    <row r="111" spans="2:10" ht="15.75" thickBot="1" x14ac:dyDescent="0.3">
      <c r="B111" s="95"/>
      <c r="C111" s="98"/>
      <c r="D111" s="68" t="s">
        <v>168</v>
      </c>
      <c r="E111" s="68" t="s">
        <v>169</v>
      </c>
      <c r="F111" s="66">
        <f>VLOOKUP(D111,'FD - LED Tariffs Smoothed'!$C$29:$H$52,3,FALSE)</f>
        <v>15.714024565302459</v>
      </c>
      <c r="G111" s="67">
        <f t="shared" si="4"/>
        <v>16.070732922934823</v>
      </c>
      <c r="H111" s="67">
        <f t="shared" si="4"/>
        <v>16.435538560285444</v>
      </c>
      <c r="I111" s="67">
        <f t="shared" si="4"/>
        <v>16.808625285603924</v>
      </c>
      <c r="J111" s="67">
        <f t="shared" si="4"/>
        <v>17.190181079587131</v>
      </c>
    </row>
    <row r="112" spans="2:10" ht="15.75" thickBot="1" x14ac:dyDescent="0.3">
      <c r="B112" s="95"/>
      <c r="C112" s="99"/>
      <c r="D112" s="70" t="s">
        <v>170</v>
      </c>
      <c r="E112" s="70" t="s">
        <v>171</v>
      </c>
      <c r="F112" s="71">
        <f>VLOOKUP(D112,'FD - LED Tariffs Smoothed'!$C$29:$H$52,3,FALSE)</f>
        <v>20.65914091325714</v>
      </c>
      <c r="G112" s="72">
        <f t="shared" si="4"/>
        <v>21.128103411988075</v>
      </c>
      <c r="H112" s="72">
        <f t="shared" si="4"/>
        <v>21.607711359440202</v>
      </c>
      <c r="I112" s="72">
        <f t="shared" si="4"/>
        <v>22.098206407299493</v>
      </c>
      <c r="J112" s="72">
        <f t="shared" si="4"/>
        <v>22.599835692745192</v>
      </c>
    </row>
    <row r="113" spans="2:10" ht="15.75" thickBot="1" x14ac:dyDescent="0.3">
      <c r="B113" s="95"/>
      <c r="C113" s="97" t="s">
        <v>23</v>
      </c>
      <c r="D113" s="62" t="s">
        <v>136</v>
      </c>
      <c r="E113" s="62" t="s">
        <v>137</v>
      </c>
      <c r="F113" s="63">
        <f>VLOOKUP(D113,'FD - LED Tariffs Smoothed'!$C$29:$H$52,4,FALSE)</f>
        <v>54.793783237275214</v>
      </c>
      <c r="G113" s="64">
        <f t="shared" si="4"/>
        <v>56.037602116761356</v>
      </c>
      <c r="H113" s="64">
        <f t="shared" si="4"/>
        <v>57.309655684811837</v>
      </c>
      <c r="I113" s="64">
        <f t="shared" si="4"/>
        <v>58.61058486885706</v>
      </c>
      <c r="J113" s="64">
        <f t="shared" si="4"/>
        <v>59.941045145380109</v>
      </c>
    </row>
    <row r="114" spans="2:10" ht="15.75" thickBot="1" x14ac:dyDescent="0.3">
      <c r="B114" s="95"/>
      <c r="C114" s="98"/>
      <c r="D114" s="68" t="s">
        <v>11</v>
      </c>
      <c r="E114" s="68" t="s">
        <v>10</v>
      </c>
      <c r="F114" s="66">
        <f>VLOOKUP(D114,'FD - LED Tariffs Smoothed'!$C$29:$H$52,4,FALSE)</f>
        <v>58.059847956680734</v>
      </c>
      <c r="G114" s="67">
        <f t="shared" si="4"/>
        <v>59.377806505297386</v>
      </c>
      <c r="H114" s="67">
        <f t="shared" si="4"/>
        <v>60.725682712967632</v>
      </c>
      <c r="I114" s="67">
        <f t="shared" si="4"/>
        <v>62.104155710551993</v>
      </c>
      <c r="J114" s="67">
        <f t="shared" si="4"/>
        <v>63.513920045181521</v>
      </c>
    </row>
    <row r="115" spans="2:10" ht="15.75" thickBot="1" x14ac:dyDescent="0.3">
      <c r="B115" s="95"/>
      <c r="C115" s="98"/>
      <c r="D115" s="68" t="s">
        <v>9</v>
      </c>
      <c r="E115" s="68" t="s">
        <v>8</v>
      </c>
      <c r="F115" s="66">
        <f>VLOOKUP(D115,'FD - LED Tariffs Smoothed'!$C$29:$H$52,4,FALSE)</f>
        <v>58.059847956680734</v>
      </c>
      <c r="G115" s="67">
        <f t="shared" si="4"/>
        <v>59.377806505297386</v>
      </c>
      <c r="H115" s="67">
        <f t="shared" si="4"/>
        <v>60.725682712967632</v>
      </c>
      <c r="I115" s="67">
        <f t="shared" si="4"/>
        <v>62.104155710551993</v>
      </c>
      <c r="J115" s="67">
        <f t="shared" si="4"/>
        <v>63.513920045181521</v>
      </c>
    </row>
    <row r="116" spans="2:10" ht="15.75" thickBot="1" x14ac:dyDescent="0.3">
      <c r="B116" s="95"/>
      <c r="C116" s="98"/>
      <c r="D116" s="68" t="s">
        <v>138</v>
      </c>
      <c r="E116" s="68" t="s">
        <v>139</v>
      </c>
      <c r="F116" s="66">
        <f>VLOOKUP(D116,'FD - LED Tariffs Smoothed'!$C$29:$H$52,4,FALSE)</f>
        <v>54.793783237275214</v>
      </c>
      <c r="G116" s="67">
        <f t="shared" ref="G116:J135" si="5">F116*(1+(IF(G$10&gt;0,(G$10/F$10-1),G$9)*(1-G$11)+G$12))</f>
        <v>56.037602116761356</v>
      </c>
      <c r="H116" s="67">
        <f t="shared" si="5"/>
        <v>57.309655684811837</v>
      </c>
      <c r="I116" s="67">
        <f t="shared" si="5"/>
        <v>58.61058486885706</v>
      </c>
      <c r="J116" s="67">
        <f t="shared" si="5"/>
        <v>59.941045145380109</v>
      </c>
    </row>
    <row r="117" spans="2:10" ht="15.75" thickBot="1" x14ac:dyDescent="0.3">
      <c r="B117" s="95"/>
      <c r="C117" s="98"/>
      <c r="D117" s="68" t="s">
        <v>140</v>
      </c>
      <c r="E117" s="68" t="s">
        <v>141</v>
      </c>
      <c r="F117" s="66">
        <f>VLOOKUP(D117,'FD - LED Tariffs Smoothed'!$C$29:$H$52,4,FALSE)</f>
        <v>54.793783237275214</v>
      </c>
      <c r="G117" s="67">
        <f t="shared" si="5"/>
        <v>56.037602116761356</v>
      </c>
      <c r="H117" s="67">
        <f t="shared" si="5"/>
        <v>57.309655684811837</v>
      </c>
      <c r="I117" s="67">
        <f t="shared" si="5"/>
        <v>58.61058486885706</v>
      </c>
      <c r="J117" s="67">
        <f t="shared" si="5"/>
        <v>59.941045145380109</v>
      </c>
    </row>
    <row r="118" spans="2:10" ht="15.75" thickBot="1" x14ac:dyDescent="0.3">
      <c r="B118" s="95"/>
      <c r="C118" s="98"/>
      <c r="D118" s="68" t="s">
        <v>12</v>
      </c>
      <c r="E118" s="68" t="s">
        <v>142</v>
      </c>
      <c r="F118" s="66">
        <f>VLOOKUP(D118,'FD - LED Tariffs Smoothed'!$C$29:$H$52,4,FALSE)</f>
        <v>54.173644366502018</v>
      </c>
      <c r="G118" s="67">
        <f t="shared" si="5"/>
        <v>55.403386093621613</v>
      </c>
      <c r="H118" s="67">
        <f t="shared" si="5"/>
        <v>56.661042957946819</v>
      </c>
      <c r="I118" s="67">
        <f t="shared" si="5"/>
        <v>57.947248633092208</v>
      </c>
      <c r="J118" s="67">
        <f t="shared" si="5"/>
        <v>59.262651177063397</v>
      </c>
    </row>
    <row r="119" spans="2:10" ht="15.75" thickBot="1" x14ac:dyDescent="0.3">
      <c r="B119" s="95"/>
      <c r="C119" s="98"/>
      <c r="D119" s="68" t="s">
        <v>143</v>
      </c>
      <c r="E119" s="68" t="s">
        <v>144</v>
      </c>
      <c r="F119" s="66">
        <f>VLOOKUP(D119,'FD - LED Tariffs Smoothed'!$C$29:$H$52,4,FALSE)</f>
        <v>54.793783237275214</v>
      </c>
      <c r="G119" s="67">
        <f t="shared" si="5"/>
        <v>56.037602116761356</v>
      </c>
      <c r="H119" s="67">
        <f t="shared" si="5"/>
        <v>57.309655684811837</v>
      </c>
      <c r="I119" s="67">
        <f t="shared" si="5"/>
        <v>58.61058486885706</v>
      </c>
      <c r="J119" s="67">
        <f t="shared" si="5"/>
        <v>59.941045145380109</v>
      </c>
    </row>
    <row r="120" spans="2:10" ht="15.75" thickBot="1" x14ac:dyDescent="0.3">
      <c r="B120" s="95"/>
      <c r="C120" s="98"/>
      <c r="D120" s="68" t="s">
        <v>20</v>
      </c>
      <c r="E120" s="68" t="s">
        <v>145</v>
      </c>
      <c r="F120" s="66">
        <f>VLOOKUP(D120,'FD - LED Tariffs Smoothed'!$C$29:$H$52,4,FALSE)</f>
        <v>54.793783237275214</v>
      </c>
      <c r="G120" s="67">
        <f t="shared" si="5"/>
        <v>56.037602116761356</v>
      </c>
      <c r="H120" s="67">
        <f t="shared" si="5"/>
        <v>57.309655684811837</v>
      </c>
      <c r="I120" s="67">
        <f t="shared" si="5"/>
        <v>58.61058486885706</v>
      </c>
      <c r="J120" s="67">
        <f t="shared" si="5"/>
        <v>59.941045145380109</v>
      </c>
    </row>
    <row r="121" spans="2:10" ht="15.75" thickBot="1" x14ac:dyDescent="0.3">
      <c r="B121" s="95"/>
      <c r="C121" s="98"/>
      <c r="D121" s="68" t="s">
        <v>22</v>
      </c>
      <c r="E121" s="68" t="s">
        <v>146</v>
      </c>
      <c r="F121" s="66">
        <f>VLOOKUP(D121,'FD - LED Tariffs Smoothed'!$C$29:$H$52,4,FALSE)</f>
        <v>56.171869616771218</v>
      </c>
      <c r="G121" s="67">
        <f t="shared" si="5"/>
        <v>57.44697105707192</v>
      </c>
      <c r="H121" s="67">
        <f t="shared" si="5"/>
        <v>58.751017300067453</v>
      </c>
      <c r="I121" s="67">
        <f t="shared" si="5"/>
        <v>60.08466539277898</v>
      </c>
      <c r="J121" s="67">
        <f t="shared" si="5"/>
        <v>61.448587297195061</v>
      </c>
    </row>
    <row r="122" spans="2:10" ht="15.75" thickBot="1" x14ac:dyDescent="0.3">
      <c r="B122" s="95"/>
      <c r="C122" s="98"/>
      <c r="D122" s="68" t="s">
        <v>147</v>
      </c>
      <c r="E122" s="68" t="s">
        <v>148</v>
      </c>
      <c r="F122" s="66">
        <f>VLOOKUP(D122,'FD - LED Tariffs Smoothed'!$C$29:$H$52,4,FALSE)</f>
        <v>56.171869616771218</v>
      </c>
      <c r="G122" s="67">
        <f t="shared" si="5"/>
        <v>57.44697105707192</v>
      </c>
      <c r="H122" s="67">
        <f t="shared" si="5"/>
        <v>58.751017300067453</v>
      </c>
      <c r="I122" s="67">
        <f t="shared" si="5"/>
        <v>60.08466539277898</v>
      </c>
      <c r="J122" s="67">
        <f t="shared" si="5"/>
        <v>61.448587297195061</v>
      </c>
    </row>
    <row r="123" spans="2:10" ht="15.75" thickBot="1" x14ac:dyDescent="0.3">
      <c r="B123" s="95"/>
      <c r="C123" s="98"/>
      <c r="D123" s="68" t="s">
        <v>149</v>
      </c>
      <c r="E123" s="68" t="s">
        <v>150</v>
      </c>
      <c r="F123" s="66">
        <f>VLOOKUP(D123,'FD - LED Tariffs Smoothed'!$C$29:$H$52,4,FALSE)</f>
        <v>58.059847956680734</v>
      </c>
      <c r="G123" s="67">
        <f t="shared" si="5"/>
        <v>59.377806505297386</v>
      </c>
      <c r="H123" s="67">
        <f t="shared" si="5"/>
        <v>60.725682712967632</v>
      </c>
      <c r="I123" s="67">
        <f t="shared" si="5"/>
        <v>62.104155710551993</v>
      </c>
      <c r="J123" s="67">
        <f t="shared" si="5"/>
        <v>63.513920045181521</v>
      </c>
    </row>
    <row r="124" spans="2:10" ht="15.75" thickBot="1" x14ac:dyDescent="0.3">
      <c r="B124" s="95"/>
      <c r="C124" s="98"/>
      <c r="D124" s="68" t="s">
        <v>151</v>
      </c>
      <c r="E124" s="68" t="s">
        <v>152</v>
      </c>
      <c r="F124" s="66">
        <f>VLOOKUP(D124,'FD - LED Tariffs Smoothed'!$C$29:$H$52,4,FALSE)</f>
        <v>54.793783237275214</v>
      </c>
      <c r="G124" s="67">
        <f t="shared" si="5"/>
        <v>56.037602116761356</v>
      </c>
      <c r="H124" s="67">
        <f t="shared" si="5"/>
        <v>57.309655684811837</v>
      </c>
      <c r="I124" s="67">
        <f t="shared" si="5"/>
        <v>58.61058486885706</v>
      </c>
      <c r="J124" s="67">
        <f t="shared" si="5"/>
        <v>59.941045145380109</v>
      </c>
    </row>
    <row r="125" spans="2:10" ht="15.75" thickBot="1" x14ac:dyDescent="0.3">
      <c r="B125" s="95"/>
      <c r="C125" s="98"/>
      <c r="D125" s="68" t="s">
        <v>153</v>
      </c>
      <c r="E125" s="68" t="s">
        <v>154</v>
      </c>
      <c r="F125" s="66">
        <f>VLOOKUP(D125,'FD - LED Tariffs Smoothed'!$C$29:$H$52,4,FALSE)</f>
        <v>55.138304832149224</v>
      </c>
      <c r="G125" s="67">
        <f t="shared" si="5"/>
        <v>56.389944351839006</v>
      </c>
      <c r="H125" s="67">
        <f t="shared" si="5"/>
        <v>57.669996088625751</v>
      </c>
      <c r="I125" s="67">
        <f t="shared" si="5"/>
        <v>58.979104999837553</v>
      </c>
      <c r="J125" s="67">
        <f t="shared" si="5"/>
        <v>60.317930683333863</v>
      </c>
    </row>
    <row r="126" spans="2:10" ht="15.75" thickBot="1" x14ac:dyDescent="0.3">
      <c r="B126" s="95"/>
      <c r="C126" s="98"/>
      <c r="D126" s="68" t="s">
        <v>21</v>
      </c>
      <c r="E126" s="68" t="s">
        <v>155</v>
      </c>
      <c r="F126" s="66">
        <f>VLOOKUP(D126,'FD - LED Tariffs Smoothed'!$C$29:$H$52,4,FALSE)</f>
        <v>56.171869616771218</v>
      </c>
      <c r="G126" s="67">
        <f t="shared" si="5"/>
        <v>57.44697105707192</v>
      </c>
      <c r="H126" s="67">
        <f t="shared" si="5"/>
        <v>58.751017300067453</v>
      </c>
      <c r="I126" s="67">
        <f t="shared" si="5"/>
        <v>60.08466539277898</v>
      </c>
      <c r="J126" s="67">
        <f t="shared" si="5"/>
        <v>61.448587297195061</v>
      </c>
    </row>
    <row r="127" spans="2:10" ht="15.75" thickBot="1" x14ac:dyDescent="0.3">
      <c r="B127" s="95"/>
      <c r="C127" s="98"/>
      <c r="D127" s="68" t="s">
        <v>13</v>
      </c>
      <c r="E127" s="68" t="s">
        <v>25</v>
      </c>
      <c r="F127" s="66">
        <f>VLOOKUP(D127,'FD - LED Tariffs Smoothed'!$C$29:$H$52,4,FALSE)</f>
        <v>54.173644366502018</v>
      </c>
      <c r="G127" s="67">
        <f t="shared" si="5"/>
        <v>55.403386093621613</v>
      </c>
      <c r="H127" s="67">
        <f t="shared" si="5"/>
        <v>56.661042957946819</v>
      </c>
      <c r="I127" s="67">
        <f t="shared" si="5"/>
        <v>57.947248633092208</v>
      </c>
      <c r="J127" s="67">
        <f t="shared" si="5"/>
        <v>59.262651177063397</v>
      </c>
    </row>
    <row r="128" spans="2:10" ht="15.75" thickBot="1" x14ac:dyDescent="0.3">
      <c r="B128" s="95"/>
      <c r="C128" s="98"/>
      <c r="D128" s="68" t="s">
        <v>14</v>
      </c>
      <c r="E128" s="68" t="s">
        <v>26</v>
      </c>
      <c r="F128" s="66">
        <f>VLOOKUP(D128,'FD - LED Tariffs Smoothed'!$C$29:$H$52,4,FALSE)</f>
        <v>54.00138356906502</v>
      </c>
      <c r="G128" s="67">
        <f t="shared" si="5"/>
        <v>55.227214976082792</v>
      </c>
      <c r="H128" s="67">
        <f t="shared" si="5"/>
        <v>56.480872756039865</v>
      </c>
      <c r="I128" s="67">
        <f t="shared" si="5"/>
        <v>57.762988567601965</v>
      </c>
      <c r="J128" s="67">
        <f t="shared" si="5"/>
        <v>59.074208408086527</v>
      </c>
    </row>
    <row r="129" spans="2:10" ht="24.75" thickBot="1" x14ac:dyDescent="0.3">
      <c r="B129" s="95"/>
      <c r="C129" s="98"/>
      <c r="D129" s="68" t="s">
        <v>156</v>
      </c>
      <c r="E129" s="68" t="s">
        <v>157</v>
      </c>
      <c r="F129" s="66">
        <f>VLOOKUP(D129,'FD - LED Tariffs Smoothed'!$C$29:$H$52,4,FALSE)</f>
        <v>57.86002543165381</v>
      </c>
      <c r="G129" s="67">
        <f t="shared" si="5"/>
        <v>59.173448008952349</v>
      </c>
      <c r="H129" s="67">
        <f t="shared" si="5"/>
        <v>60.516685278755567</v>
      </c>
      <c r="I129" s="67">
        <f t="shared" si="5"/>
        <v>61.890414034583316</v>
      </c>
      <c r="J129" s="67">
        <f t="shared" si="5"/>
        <v>63.295326433168356</v>
      </c>
    </row>
    <row r="130" spans="2:10" ht="15.75" thickBot="1" x14ac:dyDescent="0.3">
      <c r="B130" s="95"/>
      <c r="C130" s="98"/>
      <c r="D130" s="68" t="s">
        <v>158</v>
      </c>
      <c r="E130" s="68" t="s">
        <v>159</v>
      </c>
      <c r="F130" s="66">
        <f>VLOOKUP(D130,'FD - LED Tariffs Smoothed'!$C$29:$H$52,4,FALSE)</f>
        <v>57.86002543165381</v>
      </c>
      <c r="G130" s="67">
        <f t="shared" si="5"/>
        <v>59.173448008952349</v>
      </c>
      <c r="H130" s="67">
        <f t="shared" si="5"/>
        <v>60.516685278755567</v>
      </c>
      <c r="I130" s="67">
        <f t="shared" si="5"/>
        <v>61.890414034583316</v>
      </c>
      <c r="J130" s="67">
        <f t="shared" si="5"/>
        <v>63.295326433168356</v>
      </c>
    </row>
    <row r="131" spans="2:10" ht="24.75" thickBot="1" x14ac:dyDescent="0.3">
      <c r="B131" s="95"/>
      <c r="C131" s="98"/>
      <c r="D131" s="68" t="s">
        <v>160</v>
      </c>
      <c r="E131" s="68" t="s">
        <v>161</v>
      </c>
      <c r="F131" s="66">
        <f>VLOOKUP(D131,'FD - LED Tariffs Smoothed'!$C$29:$H$52,4,FALSE)</f>
        <v>57.86002543165381</v>
      </c>
      <c r="G131" s="67">
        <f t="shared" si="5"/>
        <v>59.173448008952349</v>
      </c>
      <c r="H131" s="67">
        <f t="shared" si="5"/>
        <v>60.516685278755567</v>
      </c>
      <c r="I131" s="67">
        <f t="shared" si="5"/>
        <v>61.890414034583316</v>
      </c>
      <c r="J131" s="67">
        <f t="shared" si="5"/>
        <v>63.295326433168356</v>
      </c>
    </row>
    <row r="132" spans="2:10" ht="15.75" thickBot="1" x14ac:dyDescent="0.3">
      <c r="B132" s="95"/>
      <c r="C132" s="98"/>
      <c r="D132" s="68" t="s">
        <v>162</v>
      </c>
      <c r="E132" s="68" t="s">
        <v>163</v>
      </c>
      <c r="F132" s="66">
        <f>VLOOKUP(D132,'FD - LED Tariffs Smoothed'!$C$29:$H$52,4,FALSE)</f>
        <v>54.360446949641393</v>
      </c>
      <c r="G132" s="67">
        <f t="shared" si="5"/>
        <v>55.594429095398247</v>
      </c>
      <c r="H132" s="67">
        <f t="shared" si="5"/>
        <v>56.856422635863787</v>
      </c>
      <c r="I132" s="67">
        <f t="shared" si="5"/>
        <v>58.147063429697894</v>
      </c>
      <c r="J132" s="67">
        <f t="shared" si="5"/>
        <v>59.467001769552034</v>
      </c>
    </row>
    <row r="133" spans="2:10" ht="15.75" thickBot="1" x14ac:dyDescent="0.3">
      <c r="B133" s="95"/>
      <c r="C133" s="98"/>
      <c r="D133" s="68" t="s">
        <v>164</v>
      </c>
      <c r="E133" s="68" t="s">
        <v>165</v>
      </c>
      <c r="F133" s="66">
        <f>VLOOKUP(D133,'FD - LED Tariffs Smoothed'!$C$29:$H$52,4,FALSE)</f>
        <v>54.569650637886639</v>
      </c>
      <c r="G133" s="67">
        <f t="shared" si="5"/>
        <v>55.808381707366664</v>
      </c>
      <c r="H133" s="67">
        <f t="shared" si="5"/>
        <v>57.075231972123881</v>
      </c>
      <c r="I133" s="67">
        <f t="shared" si="5"/>
        <v>58.370839737891089</v>
      </c>
      <c r="J133" s="67">
        <f t="shared" si="5"/>
        <v>59.695857799941216</v>
      </c>
    </row>
    <row r="134" spans="2:10" ht="15.75" thickBot="1" x14ac:dyDescent="0.3">
      <c r="B134" s="95"/>
      <c r="C134" s="98"/>
      <c r="D134" s="68" t="s">
        <v>166</v>
      </c>
      <c r="E134" s="68" t="s">
        <v>167</v>
      </c>
      <c r="F134" s="66">
        <f>VLOOKUP(D134,'FD - LED Tariffs Smoothed'!$C$29:$H$52,4,FALSE)</f>
        <v>54.650858541734351</v>
      </c>
      <c r="G134" s="67">
        <f t="shared" si="5"/>
        <v>55.891433030631717</v>
      </c>
      <c r="H134" s="67">
        <f t="shared" si="5"/>
        <v>57.160168560427053</v>
      </c>
      <c r="I134" s="67">
        <f t="shared" si="5"/>
        <v>58.457704386748745</v>
      </c>
      <c r="J134" s="67">
        <f t="shared" si="5"/>
        <v>59.78469427632794</v>
      </c>
    </row>
    <row r="135" spans="2:10" ht="15.75" thickBot="1" x14ac:dyDescent="0.3">
      <c r="B135" s="95"/>
      <c r="C135" s="98"/>
      <c r="D135" s="68" t="s">
        <v>168</v>
      </c>
      <c r="E135" s="68" t="s">
        <v>169</v>
      </c>
      <c r="F135" s="66">
        <f>VLOOKUP(D135,'FD - LED Tariffs Smoothed'!$C$29:$H$52,4,FALSE)</f>
        <v>56.090459030018287</v>
      </c>
      <c r="G135" s="67">
        <f t="shared" si="5"/>
        <v>57.363712449999703</v>
      </c>
      <c r="H135" s="67">
        <f t="shared" si="5"/>
        <v>58.66586872261469</v>
      </c>
      <c r="I135" s="67">
        <f t="shared" si="5"/>
        <v>59.997583942618043</v>
      </c>
      <c r="J135" s="67">
        <f t="shared" si="5"/>
        <v>61.359529098115466</v>
      </c>
    </row>
    <row r="136" spans="2:10" ht="15.75" thickBot="1" x14ac:dyDescent="0.3">
      <c r="B136" s="95"/>
      <c r="C136" s="99"/>
      <c r="D136" s="70" t="s">
        <v>170</v>
      </c>
      <c r="E136" s="70" t="s">
        <v>171</v>
      </c>
      <c r="F136" s="71">
        <f>VLOOKUP(D136,'FD - LED Tariffs Smoothed'!$C$29:$H$52,4,FALSE)</f>
        <v>60.748193180865691</v>
      </c>
      <c r="G136" s="72">
        <f t="shared" ref="G136:J155" si="6">F136*(1+(IF(G$10&gt;0,(G$10/F$10-1),G$9)*(1-G$11)+G$12))</f>
        <v>62.127177166071341</v>
      </c>
      <c r="H136" s="72">
        <f t="shared" si="6"/>
        <v>63.537464087741157</v>
      </c>
      <c r="I136" s="72">
        <f t="shared" si="6"/>
        <v>64.979764522532875</v>
      </c>
      <c r="J136" s="72">
        <f t="shared" si="6"/>
        <v>66.454805177194373</v>
      </c>
    </row>
    <row r="137" spans="2:10" ht="15.75" thickBot="1" x14ac:dyDescent="0.3">
      <c r="B137" s="95"/>
      <c r="C137" s="97" t="s">
        <v>15</v>
      </c>
      <c r="D137" s="62" t="s">
        <v>136</v>
      </c>
      <c r="E137" s="62" t="s">
        <v>137</v>
      </c>
      <c r="F137" s="63">
        <f>VLOOKUP(D137,'FD - LED Tariffs Smoothed'!$C$29:$H$52,5,FALSE)</f>
        <v>82.237473027526207</v>
      </c>
      <c r="G137" s="64">
        <f t="shared" si="6"/>
        <v>84.104263665251054</v>
      </c>
      <c r="H137" s="64">
        <f t="shared" si="6"/>
        <v>86.013430450452248</v>
      </c>
      <c r="I137" s="64">
        <f t="shared" si="6"/>
        <v>87.965935321677506</v>
      </c>
      <c r="J137" s="64">
        <f t="shared" si="6"/>
        <v>89.96276205347958</v>
      </c>
    </row>
    <row r="138" spans="2:10" ht="15.75" thickBot="1" x14ac:dyDescent="0.3">
      <c r="B138" s="95"/>
      <c r="C138" s="98"/>
      <c r="D138" s="68" t="s">
        <v>11</v>
      </c>
      <c r="E138" s="68" t="s">
        <v>10</v>
      </c>
      <c r="F138" s="66">
        <f>VLOOKUP(D138,'FD - LED Tariffs Smoothed'!$C$29:$H$52,5,FALSE)</f>
        <v>103.91790353287178</v>
      </c>
      <c r="G138" s="67">
        <f t="shared" si="6"/>
        <v>106.27683994306796</v>
      </c>
      <c r="H138" s="67">
        <f t="shared" si="6"/>
        <v>108.68932420977559</v>
      </c>
      <c r="I138" s="67">
        <f t="shared" si="6"/>
        <v>111.1565718693375</v>
      </c>
      <c r="J138" s="67">
        <f t="shared" si="6"/>
        <v>113.67982605077145</v>
      </c>
    </row>
    <row r="139" spans="2:10" ht="15.75" thickBot="1" x14ac:dyDescent="0.3">
      <c r="B139" s="95"/>
      <c r="C139" s="98"/>
      <c r="D139" s="68" t="s">
        <v>9</v>
      </c>
      <c r="E139" s="68" t="s">
        <v>8</v>
      </c>
      <c r="F139" s="66">
        <f>VLOOKUP(D139,'FD - LED Tariffs Smoothed'!$C$29:$H$52,5,FALSE)</f>
        <v>103.91790353287178</v>
      </c>
      <c r="G139" s="67">
        <f t="shared" si="6"/>
        <v>106.27683994306796</v>
      </c>
      <c r="H139" s="67">
        <f t="shared" si="6"/>
        <v>108.68932420977559</v>
      </c>
      <c r="I139" s="67">
        <f t="shared" si="6"/>
        <v>111.1565718693375</v>
      </c>
      <c r="J139" s="67">
        <f t="shared" si="6"/>
        <v>113.67982605077145</v>
      </c>
    </row>
    <row r="140" spans="2:10" ht="15.75" thickBot="1" x14ac:dyDescent="0.3">
      <c r="B140" s="95"/>
      <c r="C140" s="98"/>
      <c r="D140" s="68" t="s">
        <v>138</v>
      </c>
      <c r="E140" s="68" t="s">
        <v>139</v>
      </c>
      <c r="F140" s="66">
        <f>VLOOKUP(D140,'FD - LED Tariffs Smoothed'!$C$29:$H$52,5,FALSE)</f>
        <v>82.237473027526207</v>
      </c>
      <c r="G140" s="67">
        <f t="shared" si="6"/>
        <v>84.104263665251054</v>
      </c>
      <c r="H140" s="67">
        <f t="shared" si="6"/>
        <v>86.013430450452248</v>
      </c>
      <c r="I140" s="67">
        <f t="shared" si="6"/>
        <v>87.965935321677506</v>
      </c>
      <c r="J140" s="67">
        <f t="shared" si="6"/>
        <v>89.96276205347958</v>
      </c>
    </row>
    <row r="141" spans="2:10" ht="15.75" thickBot="1" x14ac:dyDescent="0.3">
      <c r="B141" s="95"/>
      <c r="C141" s="98"/>
      <c r="D141" s="68" t="s">
        <v>140</v>
      </c>
      <c r="E141" s="68" t="s">
        <v>141</v>
      </c>
      <c r="F141" s="66">
        <f>VLOOKUP(D141,'FD - LED Tariffs Smoothed'!$C$29:$H$52,5,FALSE)</f>
        <v>82.237473027526207</v>
      </c>
      <c r="G141" s="67">
        <f t="shared" si="6"/>
        <v>84.104263665251054</v>
      </c>
      <c r="H141" s="67">
        <f t="shared" si="6"/>
        <v>86.013430450452248</v>
      </c>
      <c r="I141" s="67">
        <f t="shared" si="6"/>
        <v>87.965935321677506</v>
      </c>
      <c r="J141" s="67">
        <f t="shared" si="6"/>
        <v>89.96276205347958</v>
      </c>
    </row>
    <row r="142" spans="2:10" ht="15.75" thickBot="1" x14ac:dyDescent="0.3">
      <c r="B142" s="95"/>
      <c r="C142" s="98"/>
      <c r="D142" s="68" t="s">
        <v>12</v>
      </c>
      <c r="E142" s="68" t="s">
        <v>142</v>
      </c>
      <c r="F142" s="66">
        <f>VLOOKUP(D142,'FD - LED Tariffs Smoothed'!$C$29:$H$52,5,FALSE)</f>
        <v>78.120935589802372</v>
      </c>
      <c r="G142" s="67">
        <f t="shared" si="6"/>
        <v>79.894280827690878</v>
      </c>
      <c r="H142" s="67">
        <f t="shared" si="6"/>
        <v>81.707881002479454</v>
      </c>
      <c r="I142" s="67">
        <f t="shared" si="6"/>
        <v>83.56264990123573</v>
      </c>
      <c r="J142" s="67">
        <f t="shared" si="6"/>
        <v>85.45952205399378</v>
      </c>
    </row>
    <row r="143" spans="2:10" ht="15.75" thickBot="1" x14ac:dyDescent="0.3">
      <c r="B143" s="95"/>
      <c r="C143" s="98"/>
      <c r="D143" s="68" t="s">
        <v>143</v>
      </c>
      <c r="E143" s="68" t="s">
        <v>144</v>
      </c>
      <c r="F143" s="66">
        <f>VLOOKUP(D143,'FD - LED Tariffs Smoothed'!$C$29:$H$52,5,FALSE)</f>
        <v>82.237473027526207</v>
      </c>
      <c r="G143" s="67">
        <f t="shared" si="6"/>
        <v>84.104263665251054</v>
      </c>
      <c r="H143" s="67">
        <f t="shared" si="6"/>
        <v>86.013430450452248</v>
      </c>
      <c r="I143" s="67">
        <f t="shared" si="6"/>
        <v>87.965935321677506</v>
      </c>
      <c r="J143" s="67">
        <f t="shared" si="6"/>
        <v>89.96276205347958</v>
      </c>
    </row>
    <row r="144" spans="2:10" ht="15.75" thickBot="1" x14ac:dyDescent="0.3">
      <c r="B144" s="95"/>
      <c r="C144" s="98"/>
      <c r="D144" s="68" t="s">
        <v>20</v>
      </c>
      <c r="E144" s="68" t="s">
        <v>145</v>
      </c>
      <c r="F144" s="66">
        <f>VLOOKUP(D144,'FD - LED Tariffs Smoothed'!$C$29:$H$52,5,FALSE)</f>
        <v>82.237473027526207</v>
      </c>
      <c r="G144" s="67">
        <f t="shared" si="6"/>
        <v>84.104263665251054</v>
      </c>
      <c r="H144" s="67">
        <f t="shared" si="6"/>
        <v>86.013430450452248</v>
      </c>
      <c r="I144" s="67">
        <f t="shared" si="6"/>
        <v>87.965935321677506</v>
      </c>
      <c r="J144" s="67">
        <f t="shared" si="6"/>
        <v>89.96276205347958</v>
      </c>
    </row>
    <row r="145" spans="2:10" ht="15.75" thickBot="1" x14ac:dyDescent="0.3">
      <c r="B145" s="95"/>
      <c r="C145" s="98"/>
      <c r="D145" s="68" t="s">
        <v>22</v>
      </c>
      <c r="E145" s="68" t="s">
        <v>146</v>
      </c>
      <c r="F145" s="66">
        <f>VLOOKUP(D145,'FD - LED Tariffs Smoothed'!$C$29:$H$52,5,FALSE)</f>
        <v>91.385334000245862</v>
      </c>
      <c r="G145" s="67">
        <f t="shared" si="6"/>
        <v>93.459781082051435</v>
      </c>
      <c r="H145" s="67">
        <f t="shared" si="6"/>
        <v>95.581318112613999</v>
      </c>
      <c r="I145" s="67">
        <f t="shared" si="6"/>
        <v>97.751014033770332</v>
      </c>
      <c r="J145" s="67">
        <f t="shared" si="6"/>
        <v>99.969962052336911</v>
      </c>
    </row>
    <row r="146" spans="2:10" ht="15.75" thickBot="1" x14ac:dyDescent="0.3">
      <c r="B146" s="95"/>
      <c r="C146" s="98"/>
      <c r="D146" s="68" t="s">
        <v>147</v>
      </c>
      <c r="E146" s="68" t="s">
        <v>148</v>
      </c>
      <c r="F146" s="66">
        <f>VLOOKUP(D146,'FD - LED Tariffs Smoothed'!$C$29:$H$52,5,FALSE)</f>
        <v>91.385334000245862</v>
      </c>
      <c r="G146" s="67">
        <f t="shared" si="6"/>
        <v>93.459781082051435</v>
      </c>
      <c r="H146" s="67">
        <f t="shared" si="6"/>
        <v>95.581318112613999</v>
      </c>
      <c r="I146" s="67">
        <f t="shared" si="6"/>
        <v>97.751014033770332</v>
      </c>
      <c r="J146" s="67">
        <f t="shared" si="6"/>
        <v>99.969962052336911</v>
      </c>
    </row>
    <row r="147" spans="2:10" ht="15.75" thickBot="1" x14ac:dyDescent="0.3">
      <c r="B147" s="95"/>
      <c r="C147" s="98"/>
      <c r="D147" s="68" t="s">
        <v>149</v>
      </c>
      <c r="E147" s="68" t="s">
        <v>150</v>
      </c>
      <c r="F147" s="66">
        <f>VLOOKUP(D147,'FD - LED Tariffs Smoothed'!$C$29:$H$52,5,FALSE)</f>
        <v>103.91790353287178</v>
      </c>
      <c r="G147" s="67">
        <f t="shared" si="6"/>
        <v>106.27683994306796</v>
      </c>
      <c r="H147" s="67">
        <f t="shared" si="6"/>
        <v>108.68932420977559</v>
      </c>
      <c r="I147" s="67">
        <f t="shared" si="6"/>
        <v>111.1565718693375</v>
      </c>
      <c r="J147" s="67">
        <f t="shared" si="6"/>
        <v>113.67982605077145</v>
      </c>
    </row>
    <row r="148" spans="2:10" ht="15.75" thickBot="1" x14ac:dyDescent="0.3">
      <c r="B148" s="95"/>
      <c r="C148" s="98"/>
      <c r="D148" s="68" t="s">
        <v>151</v>
      </c>
      <c r="E148" s="68" t="s">
        <v>152</v>
      </c>
      <c r="F148" s="66">
        <f>VLOOKUP(D148,'FD - LED Tariffs Smoothed'!$C$29:$H$52,5,FALSE)</f>
        <v>82.237473027526207</v>
      </c>
      <c r="G148" s="67">
        <f t="shared" si="6"/>
        <v>84.104263665251054</v>
      </c>
      <c r="H148" s="67">
        <f t="shared" si="6"/>
        <v>86.013430450452248</v>
      </c>
      <c r="I148" s="67">
        <f t="shared" si="6"/>
        <v>87.965935321677506</v>
      </c>
      <c r="J148" s="67">
        <f t="shared" si="6"/>
        <v>89.96276205347958</v>
      </c>
    </row>
    <row r="149" spans="2:10" ht="15.75" thickBot="1" x14ac:dyDescent="0.3">
      <c r="B149" s="95"/>
      <c r="C149" s="98"/>
      <c r="D149" s="68" t="s">
        <v>153</v>
      </c>
      <c r="E149" s="68" t="s">
        <v>154</v>
      </c>
      <c r="F149" s="66">
        <f>VLOOKUP(D149,'FD - LED Tariffs Smoothed'!$C$29:$H$52,5,FALSE)</f>
        <v>84.524438270706128</v>
      </c>
      <c r="G149" s="67">
        <f t="shared" si="6"/>
        <v>86.443143019451156</v>
      </c>
      <c r="H149" s="67">
        <f t="shared" si="6"/>
        <v>88.405402365992686</v>
      </c>
      <c r="I149" s="67">
        <f t="shared" si="6"/>
        <v>90.41220499970072</v>
      </c>
      <c r="J149" s="67">
        <f t="shared" si="6"/>
        <v>92.464562053193916</v>
      </c>
    </row>
    <row r="150" spans="2:10" ht="15.75" thickBot="1" x14ac:dyDescent="0.3">
      <c r="B150" s="95"/>
      <c r="C150" s="98"/>
      <c r="D150" s="68" t="s">
        <v>21</v>
      </c>
      <c r="E150" s="68" t="s">
        <v>155</v>
      </c>
      <c r="F150" s="66">
        <f>VLOOKUP(D150,'FD - LED Tariffs Smoothed'!$C$29:$H$52,5,FALSE)</f>
        <v>91.385334000245862</v>
      </c>
      <c r="G150" s="67">
        <f t="shared" si="6"/>
        <v>93.459781082051435</v>
      </c>
      <c r="H150" s="67">
        <f t="shared" si="6"/>
        <v>95.581318112613999</v>
      </c>
      <c r="I150" s="67">
        <f t="shared" si="6"/>
        <v>97.751014033770332</v>
      </c>
      <c r="J150" s="67">
        <f t="shared" si="6"/>
        <v>99.969962052336911</v>
      </c>
    </row>
    <row r="151" spans="2:10" ht="15.75" thickBot="1" x14ac:dyDescent="0.3">
      <c r="B151" s="95"/>
      <c r="C151" s="98"/>
      <c r="D151" s="68" t="s">
        <v>13</v>
      </c>
      <c r="E151" s="68" t="s">
        <v>25</v>
      </c>
      <c r="F151" s="66">
        <f>VLOOKUP(D151,'FD - LED Tariffs Smoothed'!$C$29:$H$52,5,FALSE)</f>
        <v>78.120935589802372</v>
      </c>
      <c r="G151" s="67">
        <f t="shared" si="6"/>
        <v>79.894280827690878</v>
      </c>
      <c r="H151" s="67">
        <f t="shared" si="6"/>
        <v>81.707881002479454</v>
      </c>
      <c r="I151" s="67">
        <f t="shared" si="6"/>
        <v>83.56264990123573</v>
      </c>
      <c r="J151" s="67">
        <f t="shared" si="6"/>
        <v>85.45952205399378</v>
      </c>
    </row>
    <row r="152" spans="2:10" ht="15.75" thickBot="1" x14ac:dyDescent="0.3">
      <c r="B152" s="95"/>
      <c r="C152" s="98"/>
      <c r="D152" s="68" t="s">
        <v>14</v>
      </c>
      <c r="E152" s="68" t="s">
        <v>26</v>
      </c>
      <c r="F152" s="66">
        <f>VLOOKUP(D152,'FD - LED Tariffs Smoothed'!$C$29:$H$52,5,FALSE)</f>
        <v>76.977452968212418</v>
      </c>
      <c r="G152" s="67">
        <f t="shared" si="6"/>
        <v>78.724841150590834</v>
      </c>
      <c r="H152" s="67">
        <f t="shared" si="6"/>
        <v>80.511895044709235</v>
      </c>
      <c r="I152" s="67">
        <f t="shared" si="6"/>
        <v>82.339515062224123</v>
      </c>
      <c r="J152" s="67">
        <f t="shared" si="6"/>
        <v>84.208622054136612</v>
      </c>
    </row>
    <row r="153" spans="2:10" ht="24.75" thickBot="1" x14ac:dyDescent="0.3">
      <c r="B153" s="95"/>
      <c r="C153" s="98"/>
      <c r="D153" s="68" t="s">
        <v>156</v>
      </c>
      <c r="E153" s="68" t="s">
        <v>157</v>
      </c>
      <c r="F153" s="66">
        <f>VLOOKUP(D153,'FD - LED Tariffs Smoothed'!$C$29:$H$52,5,FALSE)</f>
        <v>102.59146369182744</v>
      </c>
      <c r="G153" s="67">
        <f t="shared" si="6"/>
        <v>104.92028991763192</v>
      </c>
      <c r="H153" s="67">
        <f t="shared" si="6"/>
        <v>107.30198049876216</v>
      </c>
      <c r="I153" s="67">
        <f t="shared" si="6"/>
        <v>109.73773545608405</v>
      </c>
      <c r="J153" s="67">
        <f t="shared" si="6"/>
        <v>112.22878205093716</v>
      </c>
    </row>
    <row r="154" spans="2:10" ht="15.75" thickBot="1" x14ac:dyDescent="0.3">
      <c r="B154" s="95"/>
      <c r="C154" s="98"/>
      <c r="D154" s="68" t="s">
        <v>158</v>
      </c>
      <c r="E154" s="68" t="s">
        <v>159</v>
      </c>
      <c r="F154" s="66">
        <f>VLOOKUP(D154,'FD - LED Tariffs Smoothed'!$C$29:$H$52,5,FALSE)</f>
        <v>102.59146369182744</v>
      </c>
      <c r="G154" s="67">
        <f t="shared" si="6"/>
        <v>104.92028991763192</v>
      </c>
      <c r="H154" s="67">
        <f t="shared" si="6"/>
        <v>107.30198049876216</v>
      </c>
      <c r="I154" s="67">
        <f t="shared" si="6"/>
        <v>109.73773545608405</v>
      </c>
      <c r="J154" s="67">
        <f t="shared" si="6"/>
        <v>112.22878205093716</v>
      </c>
    </row>
    <row r="155" spans="2:10" ht="24.75" thickBot="1" x14ac:dyDescent="0.3">
      <c r="B155" s="95"/>
      <c r="C155" s="98"/>
      <c r="D155" s="68" t="s">
        <v>160</v>
      </c>
      <c r="E155" s="68" t="s">
        <v>161</v>
      </c>
      <c r="F155" s="66">
        <f>VLOOKUP(D155,'FD - LED Tariffs Smoothed'!$C$29:$H$52,5,FALSE)</f>
        <v>102.59146369182744</v>
      </c>
      <c r="G155" s="67">
        <f t="shared" si="6"/>
        <v>104.92028991763192</v>
      </c>
      <c r="H155" s="67">
        <f t="shared" si="6"/>
        <v>107.30198049876216</v>
      </c>
      <c r="I155" s="67">
        <f t="shared" si="6"/>
        <v>109.73773545608405</v>
      </c>
      <c r="J155" s="67">
        <f t="shared" si="6"/>
        <v>112.22878205093716</v>
      </c>
    </row>
    <row r="156" spans="2:10" ht="15.75" thickBot="1" x14ac:dyDescent="0.3">
      <c r="B156" s="95"/>
      <c r="C156" s="98"/>
      <c r="D156" s="68" t="s">
        <v>162</v>
      </c>
      <c r="E156" s="68" t="s">
        <v>163</v>
      </c>
      <c r="F156" s="66">
        <f>VLOOKUP(D156,'FD - LED Tariffs Smoothed'!$C$29:$H$52,5,FALSE)</f>
        <v>79.170411147112787</v>
      </c>
      <c r="G156" s="67">
        <f t="shared" ref="G156:J175" si="7">F156*(1+(IF(G$10&gt;0,(G$10/F$10-1),G$9)*(1-G$11)+G$12))</f>
        <v>80.967579480152239</v>
      </c>
      <c r="H156" s="67">
        <f t="shared" si="7"/>
        <v>82.805543534351685</v>
      </c>
      <c r="I156" s="67">
        <f t="shared" si="7"/>
        <v>84.68522937258146</v>
      </c>
      <c r="J156" s="67">
        <f t="shared" si="7"/>
        <v>86.607584079339048</v>
      </c>
    </row>
    <row r="157" spans="2:10" ht="15.75" thickBot="1" x14ac:dyDescent="0.3">
      <c r="B157" s="95"/>
      <c r="C157" s="98"/>
      <c r="D157" s="68" t="s">
        <v>164</v>
      </c>
      <c r="E157" s="68" t="s">
        <v>165</v>
      </c>
      <c r="F157" s="66">
        <f>VLOOKUP(D157,'FD - LED Tariffs Smoothed'!$C$29:$H$52,5,FALSE)</f>
        <v>80.495611743606162</v>
      </c>
      <c r="G157" s="67">
        <f t="shared" si="7"/>
        <v>82.32286213018601</v>
      </c>
      <c r="H157" s="67">
        <f t="shared" si="7"/>
        <v>84.191591100541231</v>
      </c>
      <c r="I157" s="67">
        <f t="shared" si="7"/>
        <v>86.102740218523508</v>
      </c>
      <c r="J157" s="67">
        <f t="shared" si="7"/>
        <v>88.057272421483987</v>
      </c>
    </row>
    <row r="158" spans="2:10" ht="15.75" thickBot="1" x14ac:dyDescent="0.3">
      <c r="B158" s="95"/>
      <c r="C158" s="98"/>
      <c r="D158" s="68" t="s">
        <v>166</v>
      </c>
      <c r="E158" s="68" t="s">
        <v>167</v>
      </c>
      <c r="F158" s="66">
        <f>VLOOKUP(D158,'FD - LED Tariffs Smoothed'!$C$29:$H$52,5,FALSE)</f>
        <v>80.971164844714707</v>
      </c>
      <c r="G158" s="67">
        <f t="shared" si="7"/>
        <v>82.809210286689719</v>
      </c>
      <c r="H158" s="67">
        <f t="shared" si="7"/>
        <v>84.688979360197578</v>
      </c>
      <c r="I158" s="67">
        <f t="shared" si="7"/>
        <v>86.611419191674059</v>
      </c>
      <c r="J158" s="67">
        <f t="shared" si="7"/>
        <v>88.577498407325052</v>
      </c>
    </row>
    <row r="159" spans="2:10" ht="15.75" thickBot="1" x14ac:dyDescent="0.3">
      <c r="B159" s="95"/>
      <c r="C159" s="98"/>
      <c r="D159" s="68" t="s">
        <v>168</v>
      </c>
      <c r="E159" s="68" t="s">
        <v>169</v>
      </c>
      <c r="F159" s="66">
        <f>VLOOKUP(D159,'FD - LED Tariffs Smoothed'!$C$29:$H$52,5,FALSE)</f>
        <v>105.10568818031746</v>
      </c>
      <c r="G159" s="67">
        <f t="shared" si="7"/>
        <v>107.49158730201066</v>
      </c>
      <c r="H159" s="67">
        <f t="shared" si="7"/>
        <v>109.9316463337663</v>
      </c>
      <c r="I159" s="67">
        <f t="shared" si="7"/>
        <v>112.42709470554279</v>
      </c>
      <c r="J159" s="67">
        <f t="shared" si="7"/>
        <v>114.9791897553586</v>
      </c>
    </row>
    <row r="160" spans="2:10" ht="15.75" thickBot="1" x14ac:dyDescent="0.3">
      <c r="B160" s="95"/>
      <c r="C160" s="99"/>
      <c r="D160" s="70" t="s">
        <v>170</v>
      </c>
      <c r="E160" s="70" t="s">
        <v>171</v>
      </c>
      <c r="F160" s="71">
        <f>VLOOKUP(D160,'FD - LED Tariffs Smoothed'!$C$29:$H$52,5,FALSE)</f>
        <v>137.92848427729834</v>
      </c>
      <c r="G160" s="72">
        <f t="shared" si="7"/>
        <v>141.059460870393</v>
      </c>
      <c r="H160" s="72">
        <f t="shared" si="7"/>
        <v>144.2615106321509</v>
      </c>
      <c r="I160" s="72">
        <f t="shared" si="7"/>
        <v>147.53624692350073</v>
      </c>
      <c r="J160" s="72">
        <f t="shared" si="7"/>
        <v>150.88531972866417</v>
      </c>
    </row>
    <row r="161" spans="2:10" ht="15.75" thickBot="1" x14ac:dyDescent="0.3">
      <c r="B161" s="95"/>
      <c r="C161" s="97" t="s">
        <v>0</v>
      </c>
      <c r="D161" s="62" t="s">
        <v>136</v>
      </c>
      <c r="E161" s="62" t="s">
        <v>137</v>
      </c>
      <c r="F161" s="63">
        <f>VLOOKUP(D161,'FD - LED Tariffs Smoothed'!$C$29:$H$52,6,FALSE)</f>
        <v>113.88881064898914</v>
      </c>
      <c r="G161" s="64">
        <f t="shared" si="7"/>
        <v>116.47408665072118</v>
      </c>
      <c r="H161" s="64">
        <f t="shared" si="7"/>
        <v>119.11804841769253</v>
      </c>
      <c r="I161" s="64">
        <f t="shared" si="7"/>
        <v>121.82202811677415</v>
      </c>
      <c r="J161" s="64">
        <f t="shared" si="7"/>
        <v>124.58738815502491</v>
      </c>
    </row>
    <row r="162" spans="2:10" ht="15.75" thickBot="1" x14ac:dyDescent="0.3">
      <c r="B162" s="95"/>
      <c r="C162" s="98"/>
      <c r="D162" s="68" t="s">
        <v>11</v>
      </c>
      <c r="E162" s="68" t="s">
        <v>10</v>
      </c>
      <c r="F162" s="66">
        <f>VLOOKUP(D162,'FD - LED Tariffs Smoothed'!$C$29:$H$52,6,FALSE)</f>
        <v>160.39173499538816</v>
      </c>
      <c r="G162" s="67">
        <f t="shared" si="7"/>
        <v>164.03262737978346</v>
      </c>
      <c r="H162" s="67">
        <f t="shared" si="7"/>
        <v>167.75616802130455</v>
      </c>
      <c r="I162" s="67">
        <f t="shared" si="7"/>
        <v>171.56423303538816</v>
      </c>
      <c r="J162" s="67">
        <f t="shared" si="7"/>
        <v>175.45874112529145</v>
      </c>
    </row>
    <row r="163" spans="2:10" ht="15.75" thickBot="1" x14ac:dyDescent="0.3">
      <c r="B163" s="95"/>
      <c r="C163" s="98"/>
      <c r="D163" s="68" t="s">
        <v>9</v>
      </c>
      <c r="E163" s="68" t="s">
        <v>8</v>
      </c>
      <c r="F163" s="66">
        <f>VLOOKUP(D163,'FD - LED Tariffs Smoothed'!$C$29:$H$52,6,FALSE)</f>
        <v>160.39173499538816</v>
      </c>
      <c r="G163" s="67">
        <f t="shared" si="7"/>
        <v>164.03262737978346</v>
      </c>
      <c r="H163" s="67">
        <f t="shared" si="7"/>
        <v>167.75616802130455</v>
      </c>
      <c r="I163" s="67">
        <f t="shared" si="7"/>
        <v>171.56423303538816</v>
      </c>
      <c r="J163" s="67">
        <f t="shared" si="7"/>
        <v>175.45874112529145</v>
      </c>
    </row>
    <row r="164" spans="2:10" ht="15.75" thickBot="1" x14ac:dyDescent="0.3">
      <c r="B164" s="95"/>
      <c r="C164" s="98"/>
      <c r="D164" s="68" t="s">
        <v>138</v>
      </c>
      <c r="E164" s="68" t="s">
        <v>139</v>
      </c>
      <c r="F164" s="66">
        <f>VLOOKUP(D164,'FD - LED Tariffs Smoothed'!$C$29:$H$52,6,FALSE)</f>
        <v>113.88881064898914</v>
      </c>
      <c r="G164" s="67">
        <f t="shared" si="7"/>
        <v>116.47408665072118</v>
      </c>
      <c r="H164" s="67">
        <f t="shared" si="7"/>
        <v>119.11804841769253</v>
      </c>
      <c r="I164" s="67">
        <f t="shared" si="7"/>
        <v>121.82202811677415</v>
      </c>
      <c r="J164" s="67">
        <f t="shared" si="7"/>
        <v>124.58738815502491</v>
      </c>
    </row>
    <row r="165" spans="2:10" ht="15.75" thickBot="1" x14ac:dyDescent="0.3">
      <c r="B165" s="95"/>
      <c r="C165" s="98"/>
      <c r="D165" s="68" t="s">
        <v>140</v>
      </c>
      <c r="E165" s="68" t="s">
        <v>141</v>
      </c>
      <c r="F165" s="66">
        <f>VLOOKUP(D165,'FD - LED Tariffs Smoothed'!$C$29:$H$52,6,FALSE)</f>
        <v>113.88881064898914</v>
      </c>
      <c r="G165" s="67">
        <f t="shared" si="7"/>
        <v>116.47408665072118</v>
      </c>
      <c r="H165" s="67">
        <f t="shared" si="7"/>
        <v>119.11804841769253</v>
      </c>
      <c r="I165" s="67">
        <f t="shared" si="7"/>
        <v>121.82202811677415</v>
      </c>
      <c r="J165" s="67">
        <f t="shared" si="7"/>
        <v>124.58738815502491</v>
      </c>
    </row>
    <row r="166" spans="2:10" ht="15.75" thickBot="1" x14ac:dyDescent="0.3">
      <c r="B166" s="95"/>
      <c r="C166" s="98"/>
      <c r="D166" s="68" t="s">
        <v>12</v>
      </c>
      <c r="E166" s="68" t="s">
        <v>142</v>
      </c>
      <c r="F166" s="66">
        <f>VLOOKUP(D166,'FD - LED Tariffs Smoothed'!$C$29:$H$52,6,FALSE)</f>
        <v>105.06580096743299</v>
      </c>
      <c r="G166" s="67">
        <f t="shared" si="7"/>
        <v>107.45079464939371</v>
      </c>
      <c r="H166" s="67">
        <f t="shared" si="7"/>
        <v>109.88992768793494</v>
      </c>
      <c r="I166" s="67">
        <f t="shared" si="7"/>
        <v>112.38442904645106</v>
      </c>
      <c r="J166" s="67">
        <f t="shared" si="7"/>
        <v>114.93555558580549</v>
      </c>
    </row>
    <row r="167" spans="2:10" ht="15.75" thickBot="1" x14ac:dyDescent="0.3">
      <c r="B167" s="95"/>
      <c r="C167" s="98"/>
      <c r="D167" s="68" t="s">
        <v>143</v>
      </c>
      <c r="E167" s="68" t="s">
        <v>144</v>
      </c>
      <c r="F167" s="66">
        <f>VLOOKUP(D167,'FD - LED Tariffs Smoothed'!$C$29:$H$52,6,FALSE)</f>
        <v>113.88881064898914</v>
      </c>
      <c r="G167" s="67">
        <f t="shared" si="7"/>
        <v>116.47408665072118</v>
      </c>
      <c r="H167" s="67">
        <f t="shared" si="7"/>
        <v>119.11804841769253</v>
      </c>
      <c r="I167" s="67">
        <f t="shared" si="7"/>
        <v>121.82202811677415</v>
      </c>
      <c r="J167" s="67">
        <f t="shared" si="7"/>
        <v>124.58738815502491</v>
      </c>
    </row>
    <row r="168" spans="2:10" ht="15.75" thickBot="1" x14ac:dyDescent="0.3">
      <c r="B168" s="95"/>
      <c r="C168" s="98"/>
      <c r="D168" s="68" t="s">
        <v>20</v>
      </c>
      <c r="E168" s="68" t="s">
        <v>145</v>
      </c>
      <c r="F168" s="66">
        <f>VLOOKUP(D168,'FD - LED Tariffs Smoothed'!$C$29:$H$52,6,FALSE)</f>
        <v>113.88881064898914</v>
      </c>
      <c r="G168" s="67">
        <f t="shared" si="7"/>
        <v>116.47408665072118</v>
      </c>
      <c r="H168" s="67">
        <f t="shared" si="7"/>
        <v>119.11804841769253</v>
      </c>
      <c r="I168" s="67">
        <f t="shared" si="7"/>
        <v>121.82202811677415</v>
      </c>
      <c r="J168" s="67">
        <f t="shared" si="7"/>
        <v>124.58738815502491</v>
      </c>
    </row>
    <row r="169" spans="2:10" ht="15.75" thickBot="1" x14ac:dyDescent="0.3">
      <c r="B169" s="95"/>
      <c r="C169" s="98"/>
      <c r="D169" s="68" t="s">
        <v>22</v>
      </c>
      <c r="E169" s="68" t="s">
        <v>146</v>
      </c>
      <c r="F169" s="66">
        <f>VLOOKUP(D169,'FD - LED Tariffs Smoothed'!$C$29:$H$52,6,FALSE)</f>
        <v>133.50862151476824</v>
      </c>
      <c r="G169" s="67">
        <f t="shared" si="7"/>
        <v>136.53926722315347</v>
      </c>
      <c r="H169" s="67">
        <f t="shared" si="7"/>
        <v>139.63870858911906</v>
      </c>
      <c r="I169" s="67">
        <f t="shared" si="7"/>
        <v>142.80850727409205</v>
      </c>
      <c r="J169" s="67">
        <f t="shared" si="7"/>
        <v>146.05026038921395</v>
      </c>
    </row>
    <row r="170" spans="2:10" ht="15.75" thickBot="1" x14ac:dyDescent="0.3">
      <c r="B170" s="95"/>
      <c r="C170" s="98"/>
      <c r="D170" s="68" t="s">
        <v>147</v>
      </c>
      <c r="E170" s="68" t="s">
        <v>148</v>
      </c>
      <c r="F170" s="66">
        <f>VLOOKUP(D170,'FD - LED Tariffs Smoothed'!$C$29:$H$52,6,FALSE)</f>
        <v>133.50862151476824</v>
      </c>
      <c r="G170" s="67">
        <f t="shared" si="7"/>
        <v>136.53926722315347</v>
      </c>
      <c r="H170" s="67">
        <f t="shared" si="7"/>
        <v>139.63870858911906</v>
      </c>
      <c r="I170" s="67">
        <f t="shared" si="7"/>
        <v>142.80850727409205</v>
      </c>
      <c r="J170" s="67">
        <f t="shared" si="7"/>
        <v>146.05026038921395</v>
      </c>
    </row>
    <row r="171" spans="2:10" ht="15.75" thickBot="1" x14ac:dyDescent="0.3">
      <c r="B171" s="95"/>
      <c r="C171" s="98"/>
      <c r="D171" s="68" t="s">
        <v>149</v>
      </c>
      <c r="E171" s="68" t="s">
        <v>150</v>
      </c>
      <c r="F171" s="66">
        <f>VLOOKUP(D171,'FD - LED Tariffs Smoothed'!$C$29:$H$52,6,FALSE)</f>
        <v>160.39173499538816</v>
      </c>
      <c r="G171" s="67">
        <f t="shared" si="7"/>
        <v>164.03262737978346</v>
      </c>
      <c r="H171" s="67">
        <f t="shared" si="7"/>
        <v>167.75616802130455</v>
      </c>
      <c r="I171" s="67">
        <f t="shared" si="7"/>
        <v>171.56423303538816</v>
      </c>
      <c r="J171" s="67">
        <f t="shared" si="7"/>
        <v>175.45874112529145</v>
      </c>
    </row>
    <row r="172" spans="2:10" ht="15.75" thickBot="1" x14ac:dyDescent="0.3">
      <c r="B172" s="95"/>
      <c r="C172" s="98"/>
      <c r="D172" s="68" t="s">
        <v>151</v>
      </c>
      <c r="E172" s="68" t="s">
        <v>152</v>
      </c>
      <c r="F172" s="66">
        <f>VLOOKUP(D172,'FD - LED Tariffs Smoothed'!$C$29:$H$52,6,FALSE)</f>
        <v>113.88881064898914</v>
      </c>
      <c r="G172" s="67">
        <f t="shared" si="7"/>
        <v>116.47408665072118</v>
      </c>
      <c r="H172" s="67">
        <f t="shared" si="7"/>
        <v>119.11804841769253</v>
      </c>
      <c r="I172" s="67">
        <f t="shared" si="7"/>
        <v>121.82202811677415</v>
      </c>
      <c r="J172" s="67">
        <f t="shared" si="7"/>
        <v>124.58738815502491</v>
      </c>
    </row>
    <row r="173" spans="2:10" ht="15.75" thickBot="1" x14ac:dyDescent="0.3">
      <c r="B173" s="95"/>
      <c r="C173" s="98"/>
      <c r="D173" s="68" t="s">
        <v>153</v>
      </c>
      <c r="E173" s="68" t="s">
        <v>154</v>
      </c>
      <c r="F173" s="66">
        <f>VLOOKUP(D173,'FD - LED Tariffs Smoothed'!$C$29:$H$52,6,FALSE)</f>
        <v>118.79644755090865</v>
      </c>
      <c r="G173" s="67">
        <f t="shared" si="7"/>
        <v>121.49312691031427</v>
      </c>
      <c r="H173" s="67">
        <f t="shared" si="7"/>
        <v>124.2510208911784</v>
      </c>
      <c r="I173" s="67">
        <f t="shared" si="7"/>
        <v>127.07151906540814</v>
      </c>
      <c r="J173" s="67">
        <f t="shared" si="7"/>
        <v>129.9560425481929</v>
      </c>
    </row>
    <row r="174" spans="2:10" ht="15.75" thickBot="1" x14ac:dyDescent="0.3">
      <c r="B174" s="95"/>
      <c r="C174" s="98"/>
      <c r="D174" s="68" t="s">
        <v>21</v>
      </c>
      <c r="E174" s="68" t="s">
        <v>155</v>
      </c>
      <c r="F174" s="66">
        <f>VLOOKUP(D174,'FD - LED Tariffs Smoothed'!$C$29:$H$52,6,FALSE)</f>
        <v>133.50862151476824</v>
      </c>
      <c r="G174" s="67">
        <f t="shared" si="7"/>
        <v>136.53926722315347</v>
      </c>
      <c r="H174" s="67">
        <f t="shared" si="7"/>
        <v>139.63870858911906</v>
      </c>
      <c r="I174" s="67">
        <f t="shared" si="7"/>
        <v>142.80850727409205</v>
      </c>
      <c r="J174" s="67">
        <f t="shared" si="7"/>
        <v>146.05026038921395</v>
      </c>
    </row>
    <row r="175" spans="2:10" ht="15.75" thickBot="1" x14ac:dyDescent="0.3">
      <c r="B175" s="95"/>
      <c r="C175" s="98"/>
      <c r="D175" s="68" t="s">
        <v>13</v>
      </c>
      <c r="E175" s="68" t="s">
        <v>25</v>
      </c>
      <c r="F175" s="66">
        <f>VLOOKUP(D175,'FD - LED Tariffs Smoothed'!$C$29:$H$52,6,FALSE)</f>
        <v>105.06580096743299</v>
      </c>
      <c r="G175" s="67">
        <f t="shared" si="7"/>
        <v>107.45079464939371</v>
      </c>
      <c r="H175" s="67">
        <f t="shared" si="7"/>
        <v>109.88992768793494</v>
      </c>
      <c r="I175" s="67">
        <f t="shared" si="7"/>
        <v>112.38442904645106</v>
      </c>
      <c r="J175" s="67">
        <f t="shared" si="7"/>
        <v>114.93555558580549</v>
      </c>
    </row>
    <row r="176" spans="2:10" ht="15.75" thickBot="1" x14ac:dyDescent="0.3">
      <c r="B176" s="95"/>
      <c r="C176" s="98"/>
      <c r="D176" s="68" t="s">
        <v>14</v>
      </c>
      <c r="E176" s="68" t="s">
        <v>26</v>
      </c>
      <c r="F176" s="66">
        <f>VLOOKUP(D176,'FD - LED Tariffs Smoothed'!$C$29:$H$52,6,FALSE)</f>
        <v>102.60661414552378</v>
      </c>
      <c r="G176" s="67">
        <f t="shared" ref="G176:J195" si="8">F176*(1+(IF(G$10&gt;0,(G$10/F$10-1),G$9)*(1-G$11)+G$12))</f>
        <v>104.93578428662717</v>
      </c>
      <c r="H176" s="67">
        <f t="shared" si="8"/>
        <v>107.3178265899336</v>
      </c>
      <c r="I176" s="67">
        <f t="shared" si="8"/>
        <v>109.75394125352508</v>
      </c>
      <c r="J176" s="67">
        <f t="shared" si="8"/>
        <v>112.2453557199801</v>
      </c>
    </row>
    <row r="177" spans="2:10" ht="24.75" thickBot="1" x14ac:dyDescent="0.3">
      <c r="B177" s="95"/>
      <c r="C177" s="98"/>
      <c r="D177" s="68" t="s">
        <v>156</v>
      </c>
      <c r="E177" s="68" t="s">
        <v>157</v>
      </c>
      <c r="F177" s="66">
        <f>VLOOKUP(D177,'FD - LED Tariffs Smoothed'!$C$29:$H$52,6,FALSE)</f>
        <v>157.53993722132537</v>
      </c>
      <c r="G177" s="67">
        <f t="shared" si="8"/>
        <v>161.11609379624946</v>
      </c>
      <c r="H177" s="67">
        <f t="shared" si="8"/>
        <v>164.77342912542431</v>
      </c>
      <c r="I177" s="67">
        <f t="shared" si="8"/>
        <v>168.51378596657145</v>
      </c>
      <c r="J177" s="67">
        <f t="shared" si="8"/>
        <v>172.33904890801261</v>
      </c>
    </row>
    <row r="178" spans="2:10" ht="15.75" thickBot="1" x14ac:dyDescent="0.3">
      <c r="B178" s="95"/>
      <c r="C178" s="98"/>
      <c r="D178" s="68" t="s">
        <v>158</v>
      </c>
      <c r="E178" s="68" t="s">
        <v>159</v>
      </c>
      <c r="F178" s="66">
        <f>VLOOKUP(D178,'FD - LED Tariffs Smoothed'!$C$29:$H$52,6,FALSE)</f>
        <v>157.53993722132537</v>
      </c>
      <c r="G178" s="67">
        <f t="shared" si="8"/>
        <v>161.11609379624946</v>
      </c>
      <c r="H178" s="67">
        <f t="shared" si="8"/>
        <v>164.77342912542431</v>
      </c>
      <c r="I178" s="67">
        <f t="shared" si="8"/>
        <v>168.51378596657145</v>
      </c>
      <c r="J178" s="67">
        <f t="shared" si="8"/>
        <v>172.33904890801261</v>
      </c>
    </row>
    <row r="179" spans="2:10" ht="24.75" thickBot="1" x14ac:dyDescent="0.3">
      <c r="B179" s="95"/>
      <c r="C179" s="98"/>
      <c r="D179" s="68" t="s">
        <v>160</v>
      </c>
      <c r="E179" s="68" t="s">
        <v>161</v>
      </c>
      <c r="F179" s="66">
        <f>VLOOKUP(D179,'FD - LED Tariffs Smoothed'!$C$29:$H$52,6,FALSE)</f>
        <v>157.53993722132537</v>
      </c>
      <c r="G179" s="67">
        <f t="shared" si="8"/>
        <v>161.11609379624946</v>
      </c>
      <c r="H179" s="67">
        <f t="shared" si="8"/>
        <v>164.77342912542431</v>
      </c>
      <c r="I179" s="67">
        <f t="shared" si="8"/>
        <v>168.51378596657145</v>
      </c>
      <c r="J179" s="67">
        <f t="shared" si="8"/>
        <v>172.33904890801261</v>
      </c>
    </row>
    <row r="180" spans="2:10" ht="15.75" thickBot="1" x14ac:dyDescent="0.3">
      <c r="B180" s="95"/>
      <c r="C180" s="98"/>
      <c r="D180" s="68" t="s">
        <v>162</v>
      </c>
      <c r="E180" s="68" t="s">
        <v>163</v>
      </c>
      <c r="F180" s="66">
        <f>VLOOKUP(D180,'FD - LED Tariffs Smoothed'!$C$29:$H$52,6,FALSE)</f>
        <v>107.27111102757132</v>
      </c>
      <c r="G180" s="67">
        <f t="shared" si="8"/>
        <v>109.70616524789719</v>
      </c>
      <c r="H180" s="67">
        <f t="shared" si="8"/>
        <v>112.19649519902445</v>
      </c>
      <c r="I180" s="67">
        <f t="shared" si="8"/>
        <v>114.74335564004231</v>
      </c>
      <c r="J180" s="67">
        <f t="shared" si="8"/>
        <v>117.34802981307126</v>
      </c>
    </row>
    <row r="181" spans="2:10" ht="15.75" thickBot="1" x14ac:dyDescent="0.3">
      <c r="B181" s="95"/>
      <c r="C181" s="98"/>
      <c r="D181" s="68" t="s">
        <v>164</v>
      </c>
      <c r="E181" s="68" t="s">
        <v>165</v>
      </c>
      <c r="F181" s="66">
        <f>VLOOKUP(D181,'FD - LED Tariffs Smoothed'!$C$29:$H$52,6,FALSE)</f>
        <v>110.10007973915565</v>
      </c>
      <c r="G181" s="67">
        <f t="shared" si="8"/>
        <v>112.59935154923447</v>
      </c>
      <c r="H181" s="67">
        <f t="shared" si="8"/>
        <v>115.15535682940208</v>
      </c>
      <c r="I181" s="67">
        <f t="shared" si="8"/>
        <v>117.7693834294295</v>
      </c>
      <c r="J181" s="67">
        <f t="shared" si="8"/>
        <v>120.44274843327754</v>
      </c>
    </row>
    <row r="182" spans="2:10" ht="15.75" thickBot="1" x14ac:dyDescent="0.3">
      <c r="B182" s="95"/>
      <c r="C182" s="98"/>
      <c r="D182" s="68" t="s">
        <v>166</v>
      </c>
      <c r="E182" s="68" t="s">
        <v>167</v>
      </c>
      <c r="F182" s="66">
        <f>VLOOKUP(D182,'FD - LED Tariffs Smoothed'!$C$29:$H$52,6,FALSE)</f>
        <v>111.1153841882103</v>
      </c>
      <c r="G182" s="67">
        <f t="shared" si="8"/>
        <v>113.63770340928266</v>
      </c>
      <c r="H182" s="67">
        <f t="shared" si="8"/>
        <v>116.21727927667338</v>
      </c>
      <c r="I182" s="67">
        <f t="shared" si="8"/>
        <v>118.85541151625387</v>
      </c>
      <c r="J182" s="67">
        <f t="shared" si="8"/>
        <v>121.55342935767283</v>
      </c>
    </row>
    <row r="183" spans="2:10" ht="15.75" thickBot="1" x14ac:dyDescent="0.3">
      <c r="B183" s="95"/>
      <c r="C183" s="98"/>
      <c r="D183" s="68" t="s">
        <v>168</v>
      </c>
      <c r="E183" s="68" t="s">
        <v>169</v>
      </c>
      <c r="F183" s="66">
        <f>VLOOKUP(D183,'FD - LED Tariffs Smoothed'!$C$29:$H$52,6,FALSE)</f>
        <v>155.34090114373262</v>
      </c>
      <c r="G183" s="67">
        <f t="shared" si="8"/>
        <v>158.86713959969535</v>
      </c>
      <c r="H183" s="67">
        <f t="shared" si="8"/>
        <v>162.47342366860843</v>
      </c>
      <c r="I183" s="67">
        <f t="shared" si="8"/>
        <v>166.16157038588582</v>
      </c>
      <c r="J183" s="67">
        <f t="shared" si="8"/>
        <v>169.93343803364542</v>
      </c>
    </row>
    <row r="184" spans="2:10" ht="15.75" thickBot="1" x14ac:dyDescent="0.3">
      <c r="B184" s="96"/>
      <c r="C184" s="99"/>
      <c r="D184" s="70" t="s">
        <v>170</v>
      </c>
      <c r="E184" s="70" t="s">
        <v>171</v>
      </c>
      <c r="F184" s="71">
        <f>VLOOKUP(D184,'FD - LED Tariffs Smoothed'!$C$29:$H$52,6,FALSE)</f>
        <v>224.74118894513143</v>
      </c>
      <c r="G184" s="72">
        <f t="shared" si="8"/>
        <v>229.8428139341859</v>
      </c>
      <c r="H184" s="72">
        <f t="shared" si="8"/>
        <v>235.06024581049189</v>
      </c>
      <c r="I184" s="72">
        <f t="shared" si="8"/>
        <v>240.39611339039004</v>
      </c>
      <c r="J184" s="72">
        <f t="shared" si="8"/>
        <v>245.85310516435189</v>
      </c>
    </row>
  </sheetData>
  <mergeCells count="11">
    <mergeCell ref="B89:B184"/>
    <mergeCell ref="C89:C112"/>
    <mergeCell ref="C113:C136"/>
    <mergeCell ref="C137:C160"/>
    <mergeCell ref="C161:C184"/>
    <mergeCell ref="G14:J14"/>
    <mergeCell ref="B17:B88"/>
    <mergeCell ref="C17:C34"/>
    <mergeCell ref="C35:C52"/>
    <mergeCell ref="C53:C70"/>
    <mergeCell ref="C71:C88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84597E-0301-4C2C-87A0-D973A47C33D7}">
  <sheetPr>
    <tabColor theme="5"/>
  </sheetPr>
  <dimension ref="A1:N144"/>
  <sheetViews>
    <sheetView workbookViewId="0"/>
  </sheetViews>
  <sheetFormatPr defaultColWidth="8.85546875" defaultRowHeight="15" x14ac:dyDescent="0.25"/>
  <cols>
    <col min="1" max="1" width="4" style="3" customWidth="1"/>
    <col min="2" max="2" width="10.85546875" style="3" customWidth="1"/>
    <col min="3" max="3" width="19.42578125" style="3" customWidth="1"/>
    <col min="4" max="4" width="8.85546875" style="3"/>
    <col min="5" max="5" width="35.42578125" style="3" customWidth="1"/>
    <col min="6" max="10" width="8.85546875" style="73"/>
    <col min="11" max="16384" width="8.85546875" style="3"/>
  </cols>
  <sheetData>
    <row r="1" spans="1:14" ht="15.75" x14ac:dyDescent="0.25">
      <c r="A1" s="2" t="s">
        <v>280</v>
      </c>
      <c r="F1" s="3"/>
      <c r="G1" s="3"/>
      <c r="H1" s="3"/>
      <c r="I1" s="3"/>
      <c r="J1" s="3"/>
      <c r="M1" s="4"/>
      <c r="N1" s="4"/>
    </row>
    <row r="2" spans="1:14" x14ac:dyDescent="0.25">
      <c r="F2" s="3"/>
      <c r="G2" s="3"/>
      <c r="H2" s="3"/>
      <c r="I2" s="3"/>
      <c r="J2" s="3"/>
      <c r="M2" s="4"/>
      <c r="N2" s="4"/>
    </row>
    <row r="3" spans="1:14" x14ac:dyDescent="0.25">
      <c r="F3" s="3"/>
      <c r="G3" s="3"/>
      <c r="H3" s="3"/>
      <c r="I3" s="3"/>
      <c r="J3" s="3"/>
      <c r="L3" s="4"/>
      <c r="M3" s="4"/>
    </row>
    <row r="4" spans="1:14" x14ac:dyDescent="0.25">
      <c r="F4" s="3"/>
      <c r="G4" s="3"/>
      <c r="H4" s="3"/>
      <c r="I4" s="3"/>
      <c r="J4" s="3"/>
      <c r="L4" s="4"/>
      <c r="M4" s="4"/>
    </row>
    <row r="5" spans="1:14" x14ac:dyDescent="0.25">
      <c r="F5" s="3"/>
      <c r="G5" s="3"/>
      <c r="H5" s="3"/>
      <c r="I5" s="3"/>
      <c r="J5" s="3"/>
      <c r="L5" s="4"/>
      <c r="M5" s="4"/>
    </row>
    <row r="6" spans="1:14" x14ac:dyDescent="0.25">
      <c r="F6" s="3"/>
      <c r="G6" s="3"/>
      <c r="H6" s="3"/>
      <c r="I6" s="3"/>
      <c r="J6" s="3"/>
      <c r="L6" s="4"/>
      <c r="M6" s="4"/>
    </row>
    <row r="7" spans="1:14" x14ac:dyDescent="0.25">
      <c r="F7" s="3"/>
      <c r="G7" s="3"/>
      <c r="H7" s="3"/>
      <c r="I7" s="3"/>
      <c r="J7" s="3"/>
      <c r="L7" s="4"/>
      <c r="M7" s="4"/>
    </row>
    <row r="8" spans="1:14" x14ac:dyDescent="0.25">
      <c r="B8" s="5"/>
      <c r="C8" s="6"/>
      <c r="D8" s="6"/>
      <c r="E8" s="6"/>
      <c r="F8" s="7" t="s">
        <v>227</v>
      </c>
      <c r="G8" s="7" t="s">
        <v>228</v>
      </c>
      <c r="H8" s="7" t="s">
        <v>229</v>
      </c>
      <c r="I8" s="7" t="s">
        <v>230</v>
      </c>
      <c r="J8" s="8" t="s">
        <v>231</v>
      </c>
      <c r="K8" s="9"/>
      <c r="L8" s="10"/>
      <c r="M8" s="10"/>
    </row>
    <row r="9" spans="1:14" x14ac:dyDescent="0.25">
      <c r="B9" s="11" t="s">
        <v>232</v>
      </c>
      <c r="C9" s="12"/>
      <c r="D9" s="12"/>
      <c r="E9" s="12"/>
      <c r="F9" s="13"/>
      <c r="G9" s="14">
        <v>2.2700000000000001E-2</v>
      </c>
      <c r="H9" s="14">
        <v>2.2700000000000001E-2</v>
      </c>
      <c r="I9" s="14">
        <v>2.2700000000000001E-2</v>
      </c>
      <c r="J9" s="15">
        <v>2.2700000000000001E-2</v>
      </c>
      <c r="K9" s="9"/>
      <c r="L9" s="10"/>
      <c r="M9" s="10"/>
    </row>
    <row r="10" spans="1:14" x14ac:dyDescent="0.25">
      <c r="B10" s="11" t="s">
        <v>233</v>
      </c>
      <c r="C10" s="16"/>
      <c r="D10" s="16"/>
      <c r="E10" s="16"/>
      <c r="F10" s="17">
        <v>116.2</v>
      </c>
      <c r="G10" s="17"/>
      <c r="H10" s="17"/>
      <c r="I10" s="17"/>
      <c r="J10" s="18"/>
      <c r="K10" s="19"/>
      <c r="L10" s="20"/>
      <c r="M10" s="20"/>
    </row>
    <row r="11" spans="1:14" x14ac:dyDescent="0.25">
      <c r="B11" s="11" t="s">
        <v>235</v>
      </c>
      <c r="C11" s="16"/>
      <c r="D11" s="16"/>
      <c r="E11" s="16"/>
      <c r="F11" s="21"/>
      <c r="G11" s="22">
        <v>0</v>
      </c>
      <c r="H11" s="22">
        <v>0</v>
      </c>
      <c r="I11" s="22">
        <v>0</v>
      </c>
      <c r="J11" s="23">
        <v>0</v>
      </c>
      <c r="K11" s="19"/>
      <c r="L11" s="20"/>
      <c r="M11" s="20"/>
    </row>
    <row r="12" spans="1:14" x14ac:dyDescent="0.25">
      <c r="B12" s="24" t="s">
        <v>234</v>
      </c>
      <c r="C12" s="25"/>
      <c r="D12" s="25"/>
      <c r="E12" s="25"/>
      <c r="F12" s="26"/>
      <c r="G12" s="27">
        <v>0</v>
      </c>
      <c r="H12" s="27">
        <v>0</v>
      </c>
      <c r="I12" s="27">
        <v>0</v>
      </c>
      <c r="J12" s="28">
        <v>0</v>
      </c>
      <c r="K12" s="19"/>
      <c r="L12" s="20"/>
      <c r="M12" s="20"/>
    </row>
    <row r="13" spans="1:14" x14ac:dyDescent="0.25">
      <c r="F13" s="3"/>
      <c r="G13" s="30"/>
      <c r="H13" s="3"/>
      <c r="I13" s="3"/>
      <c r="J13" s="3"/>
      <c r="L13" s="29"/>
      <c r="M13" s="31"/>
      <c r="N13" s="31"/>
    </row>
    <row r="14" spans="1:14" ht="15.75" thickBot="1" x14ac:dyDescent="0.3">
      <c r="F14" s="58" t="s">
        <v>236</v>
      </c>
      <c r="G14" s="93" t="s">
        <v>237</v>
      </c>
      <c r="H14" s="93"/>
      <c r="I14" s="93"/>
      <c r="J14" s="93"/>
    </row>
    <row r="15" spans="1:14" ht="15.75" thickBot="1" x14ac:dyDescent="0.3">
      <c r="B15" s="53" t="s">
        <v>97</v>
      </c>
      <c r="C15" s="53" t="s">
        <v>98</v>
      </c>
      <c r="D15" s="53" t="s">
        <v>99</v>
      </c>
      <c r="E15" s="53" t="s">
        <v>100</v>
      </c>
      <c r="F15" s="59" t="s">
        <v>101</v>
      </c>
      <c r="G15" s="76" t="s">
        <v>102</v>
      </c>
      <c r="H15" s="76" t="s">
        <v>103</v>
      </c>
      <c r="I15" s="76" t="s">
        <v>104</v>
      </c>
      <c r="J15" s="76" t="s">
        <v>105</v>
      </c>
    </row>
    <row r="16" spans="1:14" ht="15.75" thickBot="1" x14ac:dyDescent="0.3">
      <c r="B16" s="55" t="s">
        <v>106</v>
      </c>
      <c r="C16" s="56" t="s">
        <v>107</v>
      </c>
      <c r="D16" s="56"/>
      <c r="E16" s="56" t="s">
        <v>108</v>
      </c>
      <c r="F16" s="60">
        <f>'FD - HID Tariffs Smoothed'!D9</f>
        <v>3.0291611306526076</v>
      </c>
      <c r="G16" s="57">
        <f t="shared" ref="G16:J35" si="0">F16*(1+(IF(G$10&gt;0,(G$10/F$10-1),G$9)*(1-G$11)+G$12))</f>
        <v>3.0979230883184217</v>
      </c>
      <c r="H16" s="57">
        <f t="shared" si="0"/>
        <v>3.1682459424232499</v>
      </c>
      <c r="I16" s="57">
        <f t="shared" si="0"/>
        <v>3.2401651253162576</v>
      </c>
      <c r="J16" s="57">
        <f t="shared" si="0"/>
        <v>3.3137168736609364</v>
      </c>
    </row>
    <row r="17" spans="2:10" ht="15.75" thickBot="1" x14ac:dyDescent="0.3">
      <c r="B17" s="100" t="s">
        <v>109</v>
      </c>
      <c r="C17" s="97" t="s">
        <v>24</v>
      </c>
      <c r="D17" s="62" t="s">
        <v>27</v>
      </c>
      <c r="E17" s="62" t="s">
        <v>172</v>
      </c>
      <c r="F17" s="74">
        <f>VLOOKUP(D17,'FD - HID Tariffs Smoothed'!$C$9:$H$106,3,FALSE)</f>
        <v>65.083555379614111</v>
      </c>
      <c r="G17" s="77">
        <f t="shared" si="0"/>
        <v>66.560952086731348</v>
      </c>
      <c r="H17" s="77">
        <f t="shared" si="0"/>
        <v>68.07188569910015</v>
      </c>
      <c r="I17" s="77">
        <f t="shared" si="0"/>
        <v>69.617117504469718</v>
      </c>
      <c r="J17" s="77">
        <f t="shared" si="0"/>
        <v>71.19742607182117</v>
      </c>
    </row>
    <row r="18" spans="2:10" ht="15.75" thickBot="1" x14ac:dyDescent="0.3">
      <c r="B18" s="101"/>
      <c r="C18" s="98"/>
      <c r="D18" s="68" t="s">
        <v>72</v>
      </c>
      <c r="E18" s="68" t="s">
        <v>173</v>
      </c>
      <c r="F18" s="75">
        <f>VLOOKUP(D18,'FD - HID Tariffs Smoothed'!$C$9:$H$106,3,FALSE)</f>
        <v>65.083555379614111</v>
      </c>
      <c r="G18" s="78">
        <f>F18*(1+(IF(G$10&gt;0,(G$10/F$10-1),G$9)*(1-G$11)+G$12))</f>
        <v>66.560952086731348</v>
      </c>
      <c r="H18" s="78">
        <f t="shared" si="0"/>
        <v>68.07188569910015</v>
      </c>
      <c r="I18" s="78">
        <f t="shared" si="0"/>
        <v>69.617117504469718</v>
      </c>
      <c r="J18" s="78">
        <f t="shared" si="0"/>
        <v>71.19742607182117</v>
      </c>
    </row>
    <row r="19" spans="2:10" ht="15.75" thickBot="1" x14ac:dyDescent="0.3">
      <c r="B19" s="101"/>
      <c r="C19" s="98"/>
      <c r="D19" s="68" t="s">
        <v>174</v>
      </c>
      <c r="E19" s="68" t="s">
        <v>175</v>
      </c>
      <c r="F19" s="75">
        <f>VLOOKUP(D19,'FD - HID Tariffs Smoothed'!$C$9:$H$106,3,FALSE)</f>
        <v>65.083555379614111</v>
      </c>
      <c r="G19" s="78">
        <f t="shared" si="0"/>
        <v>66.560952086731348</v>
      </c>
      <c r="H19" s="78">
        <f t="shared" si="0"/>
        <v>68.07188569910015</v>
      </c>
      <c r="I19" s="78">
        <f t="shared" si="0"/>
        <v>69.617117504469718</v>
      </c>
      <c r="J19" s="78">
        <f t="shared" si="0"/>
        <v>71.19742607182117</v>
      </c>
    </row>
    <row r="20" spans="2:10" ht="15.75" thickBot="1" x14ac:dyDescent="0.3">
      <c r="B20" s="101"/>
      <c r="C20" s="98"/>
      <c r="D20" s="68" t="s">
        <v>176</v>
      </c>
      <c r="E20" s="68" t="s">
        <v>177</v>
      </c>
      <c r="F20" s="75">
        <f>VLOOKUP(D20,'FD - HID Tariffs Smoothed'!$C$9:$H$106,3,FALSE)</f>
        <v>66.239050874776254</v>
      </c>
      <c r="G20" s="78">
        <f t="shared" si="0"/>
        <v>67.742677329633665</v>
      </c>
      <c r="H20" s="78">
        <f t="shared" si="0"/>
        <v>69.280436105016349</v>
      </c>
      <c r="I20" s="78">
        <f t="shared" si="0"/>
        <v>70.853102004600217</v>
      </c>
      <c r="J20" s="78">
        <f t="shared" si="0"/>
        <v>72.46146742010464</v>
      </c>
    </row>
    <row r="21" spans="2:10" ht="15.75" thickBot="1" x14ac:dyDescent="0.3">
      <c r="B21" s="101"/>
      <c r="C21" s="98"/>
      <c r="D21" s="68" t="s">
        <v>178</v>
      </c>
      <c r="E21" s="68" t="s">
        <v>179</v>
      </c>
      <c r="F21" s="75">
        <f>VLOOKUP(D21,'FD - HID Tariffs Smoothed'!$C$9:$H$106,3,FALSE)</f>
        <v>66.239050874776254</v>
      </c>
      <c r="G21" s="78">
        <f t="shared" si="0"/>
        <v>67.742677329633665</v>
      </c>
      <c r="H21" s="78">
        <f t="shared" si="0"/>
        <v>69.280436105016349</v>
      </c>
      <c r="I21" s="78">
        <f t="shared" si="0"/>
        <v>70.853102004600217</v>
      </c>
      <c r="J21" s="78">
        <f t="shared" si="0"/>
        <v>72.46146742010464</v>
      </c>
    </row>
    <row r="22" spans="2:10" ht="15.75" thickBot="1" x14ac:dyDescent="0.3">
      <c r="B22" s="101"/>
      <c r="C22" s="98"/>
      <c r="D22" s="68" t="s">
        <v>180</v>
      </c>
      <c r="E22" s="68" t="s">
        <v>181</v>
      </c>
      <c r="F22" s="75">
        <f>VLOOKUP(D22,'FD - HID Tariffs Smoothed'!$C$9:$H$106,3,FALSE)</f>
        <v>43.906356166611715</v>
      </c>
      <c r="G22" s="78">
        <f t="shared" si="0"/>
        <v>44.9030304515938</v>
      </c>
      <c r="H22" s="78">
        <f t="shared" si="0"/>
        <v>45.922329242844974</v>
      </c>
      <c r="I22" s="78">
        <f t="shared" si="0"/>
        <v>46.96476611665755</v>
      </c>
      <c r="J22" s="78">
        <f t="shared" si="0"/>
        <v>48.030866307505676</v>
      </c>
    </row>
    <row r="23" spans="2:10" ht="15.75" thickBot="1" x14ac:dyDescent="0.3">
      <c r="B23" s="101"/>
      <c r="C23" s="98"/>
      <c r="D23" s="68" t="s">
        <v>71</v>
      </c>
      <c r="E23" s="68" t="s">
        <v>70</v>
      </c>
      <c r="F23" s="75">
        <f>VLOOKUP(D23,'FD - HID Tariffs Smoothed'!$C$9:$H$106,3,FALSE)</f>
        <v>43.906356166611715</v>
      </c>
      <c r="G23" s="78">
        <f t="shared" si="0"/>
        <v>44.9030304515938</v>
      </c>
      <c r="H23" s="78">
        <f t="shared" si="0"/>
        <v>45.922329242844974</v>
      </c>
      <c r="I23" s="78">
        <f t="shared" si="0"/>
        <v>46.96476611665755</v>
      </c>
      <c r="J23" s="78">
        <f t="shared" si="0"/>
        <v>48.030866307505676</v>
      </c>
    </row>
    <row r="24" spans="2:10" ht="15.75" thickBot="1" x14ac:dyDescent="0.3">
      <c r="B24" s="101"/>
      <c r="C24" s="98"/>
      <c r="D24" s="68" t="s">
        <v>257</v>
      </c>
      <c r="E24" s="68" t="s">
        <v>32</v>
      </c>
      <c r="F24" s="75">
        <f>VLOOKUP(D24,'FD - HID Tariffs Smoothed'!$C$9:$H$106,3,FALSE)</f>
        <v>43.906356166611715</v>
      </c>
      <c r="G24" s="78">
        <f t="shared" si="0"/>
        <v>44.9030304515938</v>
      </c>
      <c r="H24" s="78">
        <f t="shared" si="0"/>
        <v>45.922329242844974</v>
      </c>
      <c r="I24" s="78">
        <f t="shared" si="0"/>
        <v>46.96476611665755</v>
      </c>
      <c r="J24" s="78">
        <f t="shared" si="0"/>
        <v>48.030866307505676</v>
      </c>
    </row>
    <row r="25" spans="2:10" ht="15.75" thickBot="1" x14ac:dyDescent="0.3">
      <c r="B25" s="101"/>
      <c r="C25" s="98"/>
      <c r="D25" s="68" t="s">
        <v>258</v>
      </c>
      <c r="E25" s="68" t="s">
        <v>33</v>
      </c>
      <c r="F25" s="75">
        <f>VLOOKUP(D25,'FD - HID Tariffs Smoothed'!$C$9:$H$106,3,FALSE)</f>
        <v>43.906356166611715</v>
      </c>
      <c r="G25" s="78">
        <f t="shared" si="0"/>
        <v>44.9030304515938</v>
      </c>
      <c r="H25" s="78">
        <f t="shared" si="0"/>
        <v>45.922329242844974</v>
      </c>
      <c r="I25" s="78">
        <f t="shared" si="0"/>
        <v>46.96476611665755</v>
      </c>
      <c r="J25" s="78">
        <f t="shared" si="0"/>
        <v>48.030866307505676</v>
      </c>
    </row>
    <row r="26" spans="2:10" ht="15.75" thickBot="1" x14ac:dyDescent="0.3">
      <c r="B26" s="101"/>
      <c r="C26" s="98"/>
      <c r="D26" s="68" t="s">
        <v>30</v>
      </c>
      <c r="E26" s="68" t="s">
        <v>29</v>
      </c>
      <c r="F26" s="75">
        <f>VLOOKUP(D26,'FD - HID Tariffs Smoothed'!$C$9:$H$106,3,FALSE)</f>
        <v>43.906356166611715</v>
      </c>
      <c r="G26" s="78">
        <f t="shared" si="0"/>
        <v>44.9030304515938</v>
      </c>
      <c r="H26" s="78">
        <f t="shared" si="0"/>
        <v>45.922329242844974</v>
      </c>
      <c r="I26" s="78">
        <f t="shared" si="0"/>
        <v>46.96476611665755</v>
      </c>
      <c r="J26" s="78">
        <f t="shared" si="0"/>
        <v>48.030866307505676</v>
      </c>
    </row>
    <row r="27" spans="2:10" ht="15.75" thickBot="1" x14ac:dyDescent="0.3">
      <c r="B27" s="101"/>
      <c r="C27" s="98"/>
      <c r="D27" s="68" t="s">
        <v>182</v>
      </c>
      <c r="E27" s="68" t="s">
        <v>183</v>
      </c>
      <c r="F27" s="75">
        <f>VLOOKUP(D27,'FD - HID Tariffs Smoothed'!$C$9:$H$106,3,FALSE)</f>
        <v>43.906356166611715</v>
      </c>
      <c r="G27" s="78">
        <f t="shared" si="0"/>
        <v>44.9030304515938</v>
      </c>
      <c r="H27" s="78">
        <f t="shared" si="0"/>
        <v>45.922329242844974</v>
      </c>
      <c r="I27" s="78">
        <f t="shared" si="0"/>
        <v>46.96476611665755</v>
      </c>
      <c r="J27" s="78">
        <f t="shared" si="0"/>
        <v>48.030866307505676</v>
      </c>
    </row>
    <row r="28" spans="2:10" ht="15.75" thickBot="1" x14ac:dyDescent="0.3">
      <c r="B28" s="101"/>
      <c r="C28" s="98"/>
      <c r="D28" s="68" t="s">
        <v>184</v>
      </c>
      <c r="E28" s="68" t="s">
        <v>34</v>
      </c>
      <c r="F28" s="75">
        <f>VLOOKUP(D28,'FD - HID Tariffs Smoothed'!$C$9:$H$106,3,FALSE)</f>
        <v>43.906356166611715</v>
      </c>
      <c r="G28" s="78">
        <f t="shared" si="0"/>
        <v>44.9030304515938</v>
      </c>
      <c r="H28" s="78">
        <f t="shared" si="0"/>
        <v>45.922329242844974</v>
      </c>
      <c r="I28" s="78">
        <f t="shared" si="0"/>
        <v>46.96476611665755</v>
      </c>
      <c r="J28" s="78">
        <f t="shared" si="0"/>
        <v>48.030866307505676</v>
      </c>
    </row>
    <row r="29" spans="2:10" ht="15.75" thickBot="1" x14ac:dyDescent="0.3">
      <c r="B29" s="101"/>
      <c r="C29" s="98"/>
      <c r="D29" s="68" t="s">
        <v>185</v>
      </c>
      <c r="E29" s="68" t="s">
        <v>186</v>
      </c>
      <c r="F29" s="75">
        <f>VLOOKUP(D29,'FD - HID Tariffs Smoothed'!$C$9:$H$106,3,FALSE)</f>
        <v>43.906356166611715</v>
      </c>
      <c r="G29" s="78">
        <f t="shared" si="0"/>
        <v>44.9030304515938</v>
      </c>
      <c r="H29" s="78">
        <f t="shared" si="0"/>
        <v>45.922329242844974</v>
      </c>
      <c r="I29" s="78">
        <f t="shared" si="0"/>
        <v>46.96476611665755</v>
      </c>
      <c r="J29" s="78">
        <f t="shared" si="0"/>
        <v>48.030866307505676</v>
      </c>
    </row>
    <row r="30" spans="2:10" ht="15.75" thickBot="1" x14ac:dyDescent="0.3">
      <c r="B30" s="101"/>
      <c r="C30" s="98"/>
      <c r="D30" s="68" t="s">
        <v>45</v>
      </c>
      <c r="E30" s="68" t="s">
        <v>44</v>
      </c>
      <c r="F30" s="75">
        <f>VLOOKUP(D30,'FD - HID Tariffs Smoothed'!$C$9:$H$106,3,FALSE)</f>
        <v>43.906356166611715</v>
      </c>
      <c r="G30" s="78">
        <f t="shared" si="0"/>
        <v>44.9030304515938</v>
      </c>
      <c r="H30" s="78">
        <f t="shared" si="0"/>
        <v>45.922329242844974</v>
      </c>
      <c r="I30" s="78">
        <f t="shared" si="0"/>
        <v>46.96476611665755</v>
      </c>
      <c r="J30" s="78">
        <f t="shared" si="0"/>
        <v>48.030866307505676</v>
      </c>
    </row>
    <row r="31" spans="2:10" ht="15.75" thickBot="1" x14ac:dyDescent="0.3">
      <c r="B31" s="101"/>
      <c r="C31" s="98"/>
      <c r="D31" s="65" t="s">
        <v>41</v>
      </c>
      <c r="E31" s="68" t="s">
        <v>40</v>
      </c>
      <c r="F31" s="75">
        <f>VLOOKUP(D31,'FD - HID Tariffs Smoothed'!$C$9:$H$106,3,FALSE)</f>
        <v>39.148671234132756</v>
      </c>
      <c r="G31" s="78">
        <f t="shared" si="0"/>
        <v>40.037346071147567</v>
      </c>
      <c r="H31" s="78">
        <f t="shared" si="0"/>
        <v>40.946193826962613</v>
      </c>
      <c r="I31" s="78">
        <f t="shared" si="0"/>
        <v>41.875672426834662</v>
      </c>
      <c r="J31" s="78">
        <f t="shared" si="0"/>
        <v>42.826250190923808</v>
      </c>
    </row>
    <row r="32" spans="2:10" ht="15.75" thickBot="1" x14ac:dyDescent="0.3">
      <c r="B32" s="101"/>
      <c r="C32" s="98"/>
      <c r="D32" s="65" t="s">
        <v>74</v>
      </c>
      <c r="E32" s="68" t="s">
        <v>73</v>
      </c>
      <c r="F32" s="75">
        <f>VLOOKUP(D32,'FD - HID Tariffs Smoothed'!$C$9:$H$106,3,FALSE)</f>
        <v>39.148671234132756</v>
      </c>
      <c r="G32" s="78">
        <f t="shared" si="0"/>
        <v>40.037346071147567</v>
      </c>
      <c r="H32" s="78">
        <f t="shared" si="0"/>
        <v>40.946193826962613</v>
      </c>
      <c r="I32" s="78">
        <f t="shared" si="0"/>
        <v>41.875672426834662</v>
      </c>
      <c r="J32" s="78">
        <f t="shared" si="0"/>
        <v>42.826250190923808</v>
      </c>
    </row>
    <row r="33" spans="2:10" ht="15.75" thickBot="1" x14ac:dyDescent="0.3">
      <c r="B33" s="101"/>
      <c r="C33" s="98"/>
      <c r="D33" s="65" t="s">
        <v>43</v>
      </c>
      <c r="E33" s="68" t="s">
        <v>42</v>
      </c>
      <c r="F33" s="75">
        <f>VLOOKUP(D33,'FD - HID Tariffs Smoothed'!$C$9:$H$106,3,FALSE)</f>
        <v>39.148671234132756</v>
      </c>
      <c r="G33" s="78">
        <f t="shared" si="0"/>
        <v>40.037346071147567</v>
      </c>
      <c r="H33" s="78">
        <f t="shared" si="0"/>
        <v>40.946193826962613</v>
      </c>
      <c r="I33" s="78">
        <f t="shared" si="0"/>
        <v>41.875672426834662</v>
      </c>
      <c r="J33" s="78">
        <f t="shared" si="0"/>
        <v>42.826250190923808</v>
      </c>
    </row>
    <row r="34" spans="2:10" ht="15.75" thickBot="1" x14ac:dyDescent="0.3">
      <c r="B34" s="101"/>
      <c r="C34" s="98"/>
      <c r="D34" s="65" t="s">
        <v>187</v>
      </c>
      <c r="E34" s="68" t="s">
        <v>188</v>
      </c>
      <c r="F34" s="75">
        <f>VLOOKUP(D34,'FD - HID Tariffs Smoothed'!$C$9:$H$106,3,FALSE)</f>
        <v>45.846702495198045</v>
      </c>
      <c r="G34" s="78">
        <f t="shared" si="0"/>
        <v>46.887422641839038</v>
      </c>
      <c r="H34" s="78">
        <f t="shared" si="0"/>
        <v>47.95176713580878</v>
      </c>
      <c r="I34" s="78">
        <f t="shared" si="0"/>
        <v>49.040272249791634</v>
      </c>
      <c r="J34" s="78">
        <f t="shared" si="0"/>
        <v>50.1534864298619</v>
      </c>
    </row>
    <row r="35" spans="2:10" ht="15.75" thickBot="1" x14ac:dyDescent="0.3">
      <c r="B35" s="101"/>
      <c r="C35" s="98"/>
      <c r="D35" s="65" t="s">
        <v>189</v>
      </c>
      <c r="E35" s="68" t="s">
        <v>190</v>
      </c>
      <c r="F35" s="75">
        <f>VLOOKUP(D35,'FD - HID Tariffs Smoothed'!$C$9:$H$106,3,FALSE)</f>
        <v>45.846702495198045</v>
      </c>
      <c r="G35" s="78">
        <f t="shared" si="0"/>
        <v>46.887422641839038</v>
      </c>
      <c r="H35" s="78">
        <f t="shared" si="0"/>
        <v>47.95176713580878</v>
      </c>
      <c r="I35" s="78">
        <f t="shared" si="0"/>
        <v>49.040272249791634</v>
      </c>
      <c r="J35" s="78">
        <f t="shared" si="0"/>
        <v>50.1534864298619</v>
      </c>
    </row>
    <row r="36" spans="2:10" ht="15.75" thickBot="1" x14ac:dyDescent="0.3">
      <c r="B36" s="101"/>
      <c r="C36" s="98"/>
      <c r="D36" s="65" t="s">
        <v>39</v>
      </c>
      <c r="E36" s="68" t="s">
        <v>191</v>
      </c>
      <c r="F36" s="75">
        <f>VLOOKUP(D36,'FD - HID Tariffs Smoothed'!$C$9:$H$106,3,FALSE)</f>
        <v>62.508265770646958</v>
      </c>
      <c r="G36" s="78">
        <f t="shared" ref="G36:J55" si="1">F36*(1+(IF(G$10&gt;0,(G$10/F$10-1),G$9)*(1-G$11)+G$12))</f>
        <v>63.92720340364064</v>
      </c>
      <c r="H36" s="78">
        <f t="shared" si="1"/>
        <v>65.378350920903273</v>
      </c>
      <c r="I36" s="78">
        <f t="shared" si="1"/>
        <v>66.862439486807773</v>
      </c>
      <c r="J36" s="78">
        <f t="shared" si="1"/>
        <v>68.38021686315831</v>
      </c>
    </row>
    <row r="37" spans="2:10" ht="15.75" thickBot="1" x14ac:dyDescent="0.3">
      <c r="B37" s="101"/>
      <c r="C37" s="98"/>
      <c r="D37" s="65" t="s">
        <v>36</v>
      </c>
      <c r="E37" s="68" t="s">
        <v>35</v>
      </c>
      <c r="F37" s="75">
        <f>VLOOKUP(D37,'FD - HID Tariffs Smoothed'!$C$9:$H$106,3,FALSE)</f>
        <v>28.306536703586104</v>
      </c>
      <c r="G37" s="78">
        <f t="shared" si="1"/>
        <v>28.949095086757506</v>
      </c>
      <c r="H37" s="78">
        <f t="shared" si="1"/>
        <v>29.606239545226899</v>
      </c>
      <c r="I37" s="78">
        <f t="shared" si="1"/>
        <v>30.278301182903547</v>
      </c>
      <c r="J37" s="78">
        <f t="shared" si="1"/>
        <v>30.965618619755457</v>
      </c>
    </row>
    <row r="38" spans="2:10" ht="15.75" thickBot="1" x14ac:dyDescent="0.3">
      <c r="B38" s="101"/>
      <c r="C38" s="98"/>
      <c r="D38" s="65" t="s">
        <v>38</v>
      </c>
      <c r="E38" s="68" t="s">
        <v>37</v>
      </c>
      <c r="F38" s="75">
        <f>VLOOKUP(D38,'FD - HID Tariffs Smoothed'!$C$9:$H$106,3,FALSE)</f>
        <v>28.306536703586104</v>
      </c>
      <c r="G38" s="78">
        <f t="shared" si="1"/>
        <v>28.949095086757506</v>
      </c>
      <c r="H38" s="78">
        <f t="shared" si="1"/>
        <v>29.606239545226899</v>
      </c>
      <c r="I38" s="78">
        <f t="shared" si="1"/>
        <v>30.278301182903547</v>
      </c>
      <c r="J38" s="78">
        <f t="shared" si="1"/>
        <v>30.965618619755457</v>
      </c>
    </row>
    <row r="39" spans="2:10" ht="15.75" thickBot="1" x14ac:dyDescent="0.3">
      <c r="B39" s="101"/>
      <c r="C39" s="98"/>
      <c r="D39" s="65" t="s">
        <v>192</v>
      </c>
      <c r="E39" s="68" t="s">
        <v>193</v>
      </c>
      <c r="F39" s="75">
        <f>VLOOKUP(D39,'FD - HID Tariffs Smoothed'!$C$9:$H$106,3,FALSE)</f>
        <v>28.306536703586104</v>
      </c>
      <c r="G39" s="78">
        <f t="shared" si="1"/>
        <v>28.949095086757506</v>
      </c>
      <c r="H39" s="78">
        <f t="shared" si="1"/>
        <v>29.606239545226899</v>
      </c>
      <c r="I39" s="78">
        <f t="shared" si="1"/>
        <v>30.278301182903547</v>
      </c>
      <c r="J39" s="78">
        <f t="shared" si="1"/>
        <v>30.965618619755457</v>
      </c>
    </row>
    <row r="40" spans="2:10" ht="15.75" thickBot="1" x14ac:dyDescent="0.3">
      <c r="B40" s="101"/>
      <c r="C40" s="98"/>
      <c r="D40" s="65" t="s">
        <v>47</v>
      </c>
      <c r="E40" s="68" t="s">
        <v>46</v>
      </c>
      <c r="F40" s="75">
        <f>VLOOKUP(D40,'FD - HID Tariffs Smoothed'!$C$9:$H$106,3,FALSE)</f>
        <v>46.560920327196726</v>
      </c>
      <c r="G40" s="78">
        <f t="shared" si="1"/>
        <v>47.617853218624091</v>
      </c>
      <c r="H40" s="78">
        <f t="shared" si="1"/>
        <v>48.698778486686855</v>
      </c>
      <c r="I40" s="78">
        <f t="shared" si="1"/>
        <v>49.804240758334643</v>
      </c>
      <c r="J40" s="78">
        <f t="shared" si="1"/>
        <v>50.934797023548839</v>
      </c>
    </row>
    <row r="41" spans="2:10" ht="15.75" thickBot="1" x14ac:dyDescent="0.3">
      <c r="B41" s="101"/>
      <c r="C41" s="98"/>
      <c r="D41" s="65" t="s">
        <v>65</v>
      </c>
      <c r="E41" s="68" t="s">
        <v>64</v>
      </c>
      <c r="F41" s="75">
        <f>VLOOKUP(D41,'FD - HID Tariffs Smoothed'!$C$9:$H$106,3,FALSE)</f>
        <v>46.560920327196726</v>
      </c>
      <c r="G41" s="78">
        <f t="shared" si="1"/>
        <v>47.617853218624091</v>
      </c>
      <c r="H41" s="78">
        <f t="shared" si="1"/>
        <v>48.698778486686855</v>
      </c>
      <c r="I41" s="78">
        <f t="shared" si="1"/>
        <v>49.804240758334643</v>
      </c>
      <c r="J41" s="78">
        <f t="shared" si="1"/>
        <v>50.934797023548839</v>
      </c>
    </row>
    <row r="42" spans="2:10" ht="15.75" thickBot="1" x14ac:dyDescent="0.3">
      <c r="B42" s="101"/>
      <c r="C42" s="98"/>
      <c r="D42" s="65" t="s">
        <v>49</v>
      </c>
      <c r="E42" s="68" t="s">
        <v>48</v>
      </c>
      <c r="F42" s="75">
        <f>VLOOKUP(D42,'FD - HID Tariffs Smoothed'!$C$9:$H$106,3,FALSE)</f>
        <v>46.560920327196726</v>
      </c>
      <c r="G42" s="78">
        <f t="shared" si="1"/>
        <v>47.617853218624091</v>
      </c>
      <c r="H42" s="78">
        <f t="shared" si="1"/>
        <v>48.698778486686855</v>
      </c>
      <c r="I42" s="78">
        <f t="shared" si="1"/>
        <v>49.804240758334643</v>
      </c>
      <c r="J42" s="78">
        <f t="shared" si="1"/>
        <v>50.934797023548839</v>
      </c>
    </row>
    <row r="43" spans="2:10" ht="15.75" thickBot="1" x14ac:dyDescent="0.3">
      <c r="B43" s="101"/>
      <c r="C43" s="98"/>
      <c r="D43" s="65" t="s">
        <v>51</v>
      </c>
      <c r="E43" s="68" t="s">
        <v>50</v>
      </c>
      <c r="F43" s="75">
        <f>VLOOKUP(D43,'FD - HID Tariffs Smoothed'!$C$9:$H$106,3,FALSE)</f>
        <v>46.560920327196726</v>
      </c>
      <c r="G43" s="78">
        <f t="shared" si="1"/>
        <v>47.617853218624091</v>
      </c>
      <c r="H43" s="78">
        <f t="shared" si="1"/>
        <v>48.698778486686855</v>
      </c>
      <c r="I43" s="78">
        <f t="shared" si="1"/>
        <v>49.804240758334643</v>
      </c>
      <c r="J43" s="78">
        <f t="shared" si="1"/>
        <v>50.934797023548839</v>
      </c>
    </row>
    <row r="44" spans="2:10" ht="15.75" thickBot="1" x14ac:dyDescent="0.3">
      <c r="B44" s="101"/>
      <c r="C44" s="98"/>
      <c r="D44" s="65" t="s">
        <v>53</v>
      </c>
      <c r="E44" s="68" t="s">
        <v>52</v>
      </c>
      <c r="F44" s="75">
        <f>VLOOKUP(D44,'FD - HID Tariffs Smoothed'!$C$9:$H$106,3,FALSE)</f>
        <v>46.560920327196726</v>
      </c>
      <c r="G44" s="78">
        <f t="shared" si="1"/>
        <v>47.617853218624091</v>
      </c>
      <c r="H44" s="78">
        <f t="shared" si="1"/>
        <v>48.698778486686855</v>
      </c>
      <c r="I44" s="78">
        <f t="shared" si="1"/>
        <v>49.804240758334643</v>
      </c>
      <c r="J44" s="78">
        <f t="shared" si="1"/>
        <v>50.934797023548839</v>
      </c>
    </row>
    <row r="45" spans="2:10" ht="15.75" thickBot="1" x14ac:dyDescent="0.3">
      <c r="B45" s="101"/>
      <c r="C45" s="98"/>
      <c r="D45" s="65" t="s">
        <v>76</v>
      </c>
      <c r="E45" s="68" t="s">
        <v>75</v>
      </c>
      <c r="F45" s="75">
        <f>VLOOKUP(D45,'FD - HID Tariffs Smoothed'!$C$9:$H$106,3,FALSE)</f>
        <v>46.560920327196726</v>
      </c>
      <c r="G45" s="78">
        <f t="shared" si="1"/>
        <v>47.617853218624091</v>
      </c>
      <c r="H45" s="78">
        <f t="shared" si="1"/>
        <v>48.698778486686855</v>
      </c>
      <c r="I45" s="78">
        <f t="shared" si="1"/>
        <v>49.804240758334643</v>
      </c>
      <c r="J45" s="78">
        <f t="shared" si="1"/>
        <v>50.934797023548839</v>
      </c>
    </row>
    <row r="46" spans="2:10" ht="15.75" thickBot="1" x14ac:dyDescent="0.3">
      <c r="B46" s="101"/>
      <c r="C46" s="98"/>
      <c r="D46" s="65" t="s">
        <v>78</v>
      </c>
      <c r="E46" s="68" t="s">
        <v>77</v>
      </c>
      <c r="F46" s="75">
        <f>VLOOKUP(D46,'FD - HID Tariffs Smoothed'!$C$9:$H$106,3,FALSE)</f>
        <v>46.560920327196726</v>
      </c>
      <c r="G46" s="78">
        <f t="shared" si="1"/>
        <v>47.617853218624091</v>
      </c>
      <c r="H46" s="78">
        <f t="shared" si="1"/>
        <v>48.698778486686855</v>
      </c>
      <c r="I46" s="78">
        <f t="shared" si="1"/>
        <v>49.804240758334643</v>
      </c>
      <c r="J46" s="78">
        <f t="shared" si="1"/>
        <v>50.934797023548839</v>
      </c>
    </row>
    <row r="47" spans="2:10" ht="15.75" thickBot="1" x14ac:dyDescent="0.3">
      <c r="B47" s="101"/>
      <c r="C47" s="98"/>
      <c r="D47" s="65" t="s">
        <v>194</v>
      </c>
      <c r="E47" s="68" t="s">
        <v>195</v>
      </c>
      <c r="F47" s="75">
        <f>VLOOKUP(D47,'FD - HID Tariffs Smoothed'!$C$9:$H$106,3,FALSE)</f>
        <v>46.560920327196726</v>
      </c>
      <c r="G47" s="78">
        <f t="shared" si="1"/>
        <v>47.617853218624091</v>
      </c>
      <c r="H47" s="78">
        <f t="shared" si="1"/>
        <v>48.698778486686855</v>
      </c>
      <c r="I47" s="78">
        <f t="shared" si="1"/>
        <v>49.804240758334643</v>
      </c>
      <c r="J47" s="78">
        <f t="shared" si="1"/>
        <v>50.934797023548839</v>
      </c>
    </row>
    <row r="48" spans="2:10" ht="15.75" thickBot="1" x14ac:dyDescent="0.3">
      <c r="B48" s="101"/>
      <c r="C48" s="98"/>
      <c r="D48" s="65" t="s">
        <v>196</v>
      </c>
      <c r="E48" s="68" t="s">
        <v>197</v>
      </c>
      <c r="F48" s="75">
        <f>VLOOKUP(D48,'FD - HID Tariffs Smoothed'!$C$9:$H$106,3,FALSE)</f>
        <v>46.560920327196726</v>
      </c>
      <c r="G48" s="78">
        <f t="shared" si="1"/>
        <v>47.617853218624091</v>
      </c>
      <c r="H48" s="78">
        <f t="shared" si="1"/>
        <v>48.698778486686855</v>
      </c>
      <c r="I48" s="78">
        <f t="shared" si="1"/>
        <v>49.804240758334643</v>
      </c>
      <c r="J48" s="78">
        <f t="shared" si="1"/>
        <v>50.934797023548839</v>
      </c>
    </row>
    <row r="49" spans="2:10" ht="15.75" thickBot="1" x14ac:dyDescent="0.3">
      <c r="B49" s="101"/>
      <c r="C49" s="98"/>
      <c r="D49" s="65" t="s">
        <v>55</v>
      </c>
      <c r="E49" s="68" t="s">
        <v>198</v>
      </c>
      <c r="F49" s="75">
        <f>VLOOKUP(D49,'FD - HID Tariffs Smoothed'!$C$9:$H$106,3,FALSE)</f>
        <v>46.560920327196726</v>
      </c>
      <c r="G49" s="78">
        <f t="shared" si="1"/>
        <v>47.617853218624091</v>
      </c>
      <c r="H49" s="78">
        <f t="shared" si="1"/>
        <v>48.698778486686855</v>
      </c>
      <c r="I49" s="78">
        <f t="shared" si="1"/>
        <v>49.804240758334643</v>
      </c>
      <c r="J49" s="78">
        <f t="shared" si="1"/>
        <v>50.934797023548839</v>
      </c>
    </row>
    <row r="50" spans="2:10" ht="15.75" thickBot="1" x14ac:dyDescent="0.3">
      <c r="B50" s="101"/>
      <c r="C50" s="103"/>
      <c r="D50" s="79" t="s">
        <v>199</v>
      </c>
      <c r="E50" s="80" t="s">
        <v>200</v>
      </c>
      <c r="F50" s="81">
        <f>VLOOKUP(D50,'FD - HID Tariffs Smoothed'!$C$9:$H$106,3,FALSE)</f>
        <v>51.919893424622252</v>
      </c>
      <c r="G50" s="82">
        <f t="shared" si="1"/>
        <v>53.098475005361173</v>
      </c>
      <c r="H50" s="82">
        <f t="shared" si="1"/>
        <v>54.303810387982871</v>
      </c>
      <c r="I50" s="82">
        <f t="shared" si="1"/>
        <v>55.536506883790082</v>
      </c>
      <c r="J50" s="82">
        <f t="shared" si="1"/>
        <v>56.797185590052116</v>
      </c>
    </row>
    <row r="51" spans="2:10" ht="15.75" thickBot="1" x14ac:dyDescent="0.3">
      <c r="B51" s="101"/>
      <c r="C51" s="104" t="s">
        <v>23</v>
      </c>
      <c r="D51" s="83" t="s">
        <v>176</v>
      </c>
      <c r="E51" s="83" t="s">
        <v>177</v>
      </c>
      <c r="F51" s="84">
        <f>VLOOKUP(D51,'FD - HID Tariffs Smoothed'!$C$9:$H$106,4,FALSE)</f>
        <v>111.71958360511729</v>
      </c>
      <c r="G51" s="85">
        <f t="shared" si="1"/>
        <v>114.25561815295345</v>
      </c>
      <c r="H51" s="85">
        <f t="shared" si="1"/>
        <v>116.84922068502549</v>
      </c>
      <c r="I51" s="85">
        <f t="shared" si="1"/>
        <v>119.50169799457555</v>
      </c>
      <c r="J51" s="85">
        <f t="shared" si="1"/>
        <v>122.21438653905241</v>
      </c>
    </row>
    <row r="52" spans="2:10" ht="15.75" thickBot="1" x14ac:dyDescent="0.3">
      <c r="B52" s="101"/>
      <c r="C52" s="105"/>
      <c r="D52" s="89" t="s">
        <v>178</v>
      </c>
      <c r="E52" s="89" t="s">
        <v>179</v>
      </c>
      <c r="F52" s="90">
        <f>VLOOKUP(D52,'FD - HID Tariffs Smoothed'!$C$9:$H$106,4,FALSE)</f>
        <v>111.71958360511729</v>
      </c>
      <c r="G52" s="91">
        <f t="shared" si="1"/>
        <v>114.25561815295345</v>
      </c>
      <c r="H52" s="91">
        <f t="shared" si="1"/>
        <v>116.84922068502549</v>
      </c>
      <c r="I52" s="91">
        <f t="shared" si="1"/>
        <v>119.50169799457555</v>
      </c>
      <c r="J52" s="91">
        <f t="shared" si="1"/>
        <v>122.21438653905241</v>
      </c>
    </row>
    <row r="53" spans="2:10" ht="15.75" thickBot="1" x14ac:dyDescent="0.3">
      <c r="B53" s="101"/>
      <c r="C53" s="104" t="s">
        <v>15</v>
      </c>
      <c r="D53" s="83" t="s">
        <v>176</v>
      </c>
      <c r="E53" s="83" t="s">
        <v>177</v>
      </c>
      <c r="F53" s="84">
        <f>VLOOKUP(D53,'FD - HID Tariffs Smoothed'!$C$9:$H$106,5,FALSE)</f>
        <v>133.71580750749001</v>
      </c>
      <c r="G53" s="85">
        <f t="shared" si="1"/>
        <v>136.75115633791003</v>
      </c>
      <c r="H53" s="85">
        <f t="shared" si="1"/>
        <v>139.85540758678059</v>
      </c>
      <c r="I53" s="85">
        <f t="shared" si="1"/>
        <v>143.03012533900051</v>
      </c>
      <c r="J53" s="85">
        <f t="shared" si="1"/>
        <v>146.2769091841958</v>
      </c>
    </row>
    <row r="54" spans="2:10" ht="15.75" thickBot="1" x14ac:dyDescent="0.3">
      <c r="B54" s="101"/>
      <c r="C54" s="105"/>
      <c r="D54" s="89" t="s">
        <v>178</v>
      </c>
      <c r="E54" s="89" t="s">
        <v>179</v>
      </c>
      <c r="F54" s="90">
        <f>VLOOKUP(D54,'FD - HID Tariffs Smoothed'!$C$9:$H$106,5,FALSE)</f>
        <v>133.71580750749001</v>
      </c>
      <c r="G54" s="91">
        <f t="shared" si="1"/>
        <v>136.75115633791003</v>
      </c>
      <c r="H54" s="91">
        <f t="shared" si="1"/>
        <v>139.85540758678059</v>
      </c>
      <c r="I54" s="91">
        <f t="shared" si="1"/>
        <v>143.03012533900051</v>
      </c>
      <c r="J54" s="91">
        <f t="shared" si="1"/>
        <v>146.2769091841958</v>
      </c>
    </row>
    <row r="55" spans="2:10" ht="15.75" thickBot="1" x14ac:dyDescent="0.3">
      <c r="B55" s="101"/>
      <c r="C55" s="103" t="s">
        <v>28</v>
      </c>
      <c r="D55" s="83" t="s">
        <v>27</v>
      </c>
      <c r="E55" s="83" t="s">
        <v>172</v>
      </c>
      <c r="F55" s="84">
        <f>VLOOKUP(D55,'FD - HID Tariffs Smoothed'!$C$9:$H$106,6,FALSE)</f>
        <v>95.003364241124203</v>
      </c>
      <c r="G55" s="85">
        <f t="shared" si="1"/>
        <v>97.159940609397722</v>
      </c>
      <c r="H55" s="85">
        <f t="shared" si="1"/>
        <v>99.36547126123105</v>
      </c>
      <c r="I55" s="85">
        <f t="shared" si="1"/>
        <v>101.62106745886099</v>
      </c>
      <c r="J55" s="85">
        <f t="shared" si="1"/>
        <v>103.92786569017713</v>
      </c>
    </row>
    <row r="56" spans="2:10" ht="15.75" thickBot="1" x14ac:dyDescent="0.3">
      <c r="B56" s="101"/>
      <c r="C56" s="98"/>
      <c r="D56" s="68" t="s">
        <v>72</v>
      </c>
      <c r="E56" s="68" t="s">
        <v>173</v>
      </c>
      <c r="F56" s="86">
        <f>VLOOKUP(D56,'FD - HID Tariffs Smoothed'!$C$9:$H$106,6,FALSE)</f>
        <v>95.003364241124203</v>
      </c>
      <c r="G56" s="78">
        <f t="shared" ref="G56:J75" si="2">F56*(1+(IF(G$10&gt;0,(G$10/F$10-1),G$9)*(1-G$11)+G$12))</f>
        <v>97.159940609397722</v>
      </c>
      <c r="H56" s="78">
        <f t="shared" si="2"/>
        <v>99.36547126123105</v>
      </c>
      <c r="I56" s="78">
        <f t="shared" si="2"/>
        <v>101.62106745886099</v>
      </c>
      <c r="J56" s="78">
        <f t="shared" si="2"/>
        <v>103.92786569017713</v>
      </c>
    </row>
    <row r="57" spans="2:10" ht="15.75" thickBot="1" x14ac:dyDescent="0.3">
      <c r="B57" s="101"/>
      <c r="C57" s="98"/>
      <c r="D57" s="68" t="s">
        <v>174</v>
      </c>
      <c r="E57" s="68" t="s">
        <v>175</v>
      </c>
      <c r="F57" s="86">
        <f>VLOOKUP(D57,'FD - HID Tariffs Smoothed'!$C$9:$H$106,6,FALSE)</f>
        <v>95.003364241124203</v>
      </c>
      <c r="G57" s="78">
        <f t="shared" si="2"/>
        <v>97.159940609397722</v>
      </c>
      <c r="H57" s="78">
        <f t="shared" si="2"/>
        <v>99.36547126123105</v>
      </c>
      <c r="I57" s="78">
        <f t="shared" si="2"/>
        <v>101.62106745886099</v>
      </c>
      <c r="J57" s="78">
        <f t="shared" si="2"/>
        <v>103.92786569017713</v>
      </c>
    </row>
    <row r="58" spans="2:10" ht="15.75" thickBot="1" x14ac:dyDescent="0.3">
      <c r="B58" s="101"/>
      <c r="C58" s="98"/>
      <c r="D58" s="68" t="s">
        <v>176</v>
      </c>
      <c r="E58" s="68" t="s">
        <v>177</v>
      </c>
      <c r="F58" s="86">
        <f>VLOOKUP(D58,'FD - HID Tariffs Smoothed'!$C$9:$H$106,6,FALSE)</f>
        <v>127.39343144399608</v>
      </c>
      <c r="G58" s="78">
        <f t="shared" si="2"/>
        <v>130.28526233777478</v>
      </c>
      <c r="H58" s="78">
        <f t="shared" si="2"/>
        <v>133.24273779284226</v>
      </c>
      <c r="I58" s="78">
        <f t="shared" si="2"/>
        <v>136.26734794073977</v>
      </c>
      <c r="J58" s="78">
        <f t="shared" si="2"/>
        <v>139.36061673899457</v>
      </c>
    </row>
    <row r="59" spans="2:10" ht="15.75" thickBot="1" x14ac:dyDescent="0.3">
      <c r="B59" s="101"/>
      <c r="C59" s="98"/>
      <c r="D59" s="68" t="s">
        <v>178</v>
      </c>
      <c r="E59" s="68" t="s">
        <v>179</v>
      </c>
      <c r="F59" s="86">
        <f>VLOOKUP(D59,'FD - HID Tariffs Smoothed'!$C$9:$H$106,6,FALSE)</f>
        <v>127.39343144399608</v>
      </c>
      <c r="G59" s="78">
        <f t="shared" si="2"/>
        <v>130.28526233777478</v>
      </c>
      <c r="H59" s="78">
        <f t="shared" si="2"/>
        <v>133.24273779284226</v>
      </c>
      <c r="I59" s="78">
        <f t="shared" si="2"/>
        <v>136.26734794073977</v>
      </c>
      <c r="J59" s="78">
        <f t="shared" si="2"/>
        <v>139.36061673899457</v>
      </c>
    </row>
    <row r="60" spans="2:10" ht="15.75" thickBot="1" x14ac:dyDescent="0.3">
      <c r="B60" s="101"/>
      <c r="C60" s="98"/>
      <c r="D60" s="68" t="s">
        <v>180</v>
      </c>
      <c r="E60" s="68" t="s">
        <v>181</v>
      </c>
      <c r="F60" s="86">
        <f>VLOOKUP(D60,'FD - HID Tariffs Smoothed'!$C$9:$H$106,6,FALSE)</f>
        <v>98.359397782837988</v>
      </c>
      <c r="G60" s="78">
        <f t="shared" si="2"/>
        <v>100.59215611250841</v>
      </c>
      <c r="H60" s="78">
        <f t="shared" si="2"/>
        <v>102.87559805626233</v>
      </c>
      <c r="I60" s="78">
        <f t="shared" si="2"/>
        <v>105.21087413213948</v>
      </c>
      <c r="J60" s="78">
        <f t="shared" si="2"/>
        <v>107.59916097493904</v>
      </c>
    </row>
    <row r="61" spans="2:10" ht="15.75" thickBot="1" x14ac:dyDescent="0.3">
      <c r="B61" s="101"/>
      <c r="C61" s="98"/>
      <c r="D61" s="68" t="s">
        <v>71</v>
      </c>
      <c r="E61" s="68" t="s">
        <v>70</v>
      </c>
      <c r="F61" s="86">
        <f>VLOOKUP(D61,'FD - HID Tariffs Smoothed'!$C$9:$H$106,6,FALSE)</f>
        <v>98.359397782837988</v>
      </c>
      <c r="G61" s="78">
        <f t="shared" si="2"/>
        <v>100.59215611250841</v>
      </c>
      <c r="H61" s="78">
        <f t="shared" si="2"/>
        <v>102.87559805626233</v>
      </c>
      <c r="I61" s="78">
        <f t="shared" si="2"/>
        <v>105.21087413213948</v>
      </c>
      <c r="J61" s="78">
        <f t="shared" si="2"/>
        <v>107.59916097493904</v>
      </c>
    </row>
    <row r="62" spans="2:10" ht="15.75" thickBot="1" x14ac:dyDescent="0.3">
      <c r="B62" s="101"/>
      <c r="C62" s="98"/>
      <c r="D62" s="68" t="s">
        <v>257</v>
      </c>
      <c r="E62" s="68" t="s">
        <v>32</v>
      </c>
      <c r="F62" s="86">
        <f>VLOOKUP(D62,'FD - HID Tariffs Smoothed'!$C$9:$H$106,6,FALSE)</f>
        <v>98.359397782837988</v>
      </c>
      <c r="G62" s="78">
        <f t="shared" si="2"/>
        <v>100.59215611250841</v>
      </c>
      <c r="H62" s="78">
        <f t="shared" si="2"/>
        <v>102.87559805626233</v>
      </c>
      <c r="I62" s="78">
        <f t="shared" si="2"/>
        <v>105.21087413213948</v>
      </c>
      <c r="J62" s="78">
        <f t="shared" si="2"/>
        <v>107.59916097493904</v>
      </c>
    </row>
    <row r="63" spans="2:10" ht="15.75" thickBot="1" x14ac:dyDescent="0.3">
      <c r="B63" s="101"/>
      <c r="C63" s="98"/>
      <c r="D63" s="68" t="s">
        <v>258</v>
      </c>
      <c r="E63" s="68" t="s">
        <v>33</v>
      </c>
      <c r="F63" s="86">
        <f>VLOOKUP(D63,'FD - HID Tariffs Smoothed'!$C$9:$H$106,6,FALSE)</f>
        <v>98.359397782837988</v>
      </c>
      <c r="G63" s="78">
        <f t="shared" si="2"/>
        <v>100.59215611250841</v>
      </c>
      <c r="H63" s="78">
        <f t="shared" si="2"/>
        <v>102.87559805626233</v>
      </c>
      <c r="I63" s="78">
        <f t="shared" si="2"/>
        <v>105.21087413213948</v>
      </c>
      <c r="J63" s="78">
        <f t="shared" si="2"/>
        <v>107.59916097493904</v>
      </c>
    </row>
    <row r="64" spans="2:10" ht="15.75" thickBot="1" x14ac:dyDescent="0.3">
      <c r="B64" s="101"/>
      <c r="C64" s="98"/>
      <c r="D64" s="68" t="s">
        <v>30</v>
      </c>
      <c r="E64" s="68" t="s">
        <v>29</v>
      </c>
      <c r="F64" s="86">
        <f>VLOOKUP(D64,'FD - HID Tariffs Smoothed'!$C$9:$H$106,6,FALSE)</f>
        <v>98.359397782837988</v>
      </c>
      <c r="G64" s="78">
        <f t="shared" si="2"/>
        <v>100.59215611250841</v>
      </c>
      <c r="H64" s="78">
        <f t="shared" si="2"/>
        <v>102.87559805626233</v>
      </c>
      <c r="I64" s="78">
        <f t="shared" si="2"/>
        <v>105.21087413213948</v>
      </c>
      <c r="J64" s="78">
        <f t="shared" si="2"/>
        <v>107.59916097493904</v>
      </c>
    </row>
    <row r="65" spans="2:10" ht="15.75" thickBot="1" x14ac:dyDescent="0.3">
      <c r="B65" s="101"/>
      <c r="C65" s="98"/>
      <c r="D65" s="68" t="s">
        <v>182</v>
      </c>
      <c r="E65" s="68" t="s">
        <v>183</v>
      </c>
      <c r="F65" s="86">
        <f>VLOOKUP(D65,'FD - HID Tariffs Smoothed'!$C$9:$H$106,6,FALSE)</f>
        <v>98.359397782837988</v>
      </c>
      <c r="G65" s="78">
        <f t="shared" si="2"/>
        <v>100.59215611250841</v>
      </c>
      <c r="H65" s="78">
        <f t="shared" si="2"/>
        <v>102.87559805626233</v>
      </c>
      <c r="I65" s="78">
        <f t="shared" si="2"/>
        <v>105.21087413213948</v>
      </c>
      <c r="J65" s="78">
        <f t="shared" si="2"/>
        <v>107.59916097493904</v>
      </c>
    </row>
    <row r="66" spans="2:10" ht="15.75" thickBot="1" x14ac:dyDescent="0.3">
      <c r="B66" s="101"/>
      <c r="C66" s="98"/>
      <c r="D66" s="68" t="s">
        <v>184</v>
      </c>
      <c r="E66" s="68" t="s">
        <v>34</v>
      </c>
      <c r="F66" s="86">
        <f>VLOOKUP(D66,'FD - HID Tariffs Smoothed'!$C$9:$H$106,6,FALSE)</f>
        <v>98.359397782837988</v>
      </c>
      <c r="G66" s="78">
        <f t="shared" si="2"/>
        <v>100.59215611250841</v>
      </c>
      <c r="H66" s="78">
        <f t="shared" si="2"/>
        <v>102.87559805626233</v>
      </c>
      <c r="I66" s="78">
        <f t="shared" si="2"/>
        <v>105.21087413213948</v>
      </c>
      <c r="J66" s="78">
        <f t="shared" si="2"/>
        <v>107.59916097493904</v>
      </c>
    </row>
    <row r="67" spans="2:10" ht="15.75" thickBot="1" x14ac:dyDescent="0.3">
      <c r="B67" s="101"/>
      <c r="C67" s="98"/>
      <c r="D67" s="68" t="s">
        <v>185</v>
      </c>
      <c r="E67" s="68" t="s">
        <v>186</v>
      </c>
      <c r="F67" s="86">
        <f>VLOOKUP(D67,'FD - HID Tariffs Smoothed'!$C$9:$H$106,6,FALSE)</f>
        <v>98.359397782837988</v>
      </c>
      <c r="G67" s="78">
        <f t="shared" si="2"/>
        <v>100.59215611250841</v>
      </c>
      <c r="H67" s="78">
        <f t="shared" si="2"/>
        <v>102.87559805626233</v>
      </c>
      <c r="I67" s="78">
        <f t="shared" si="2"/>
        <v>105.21087413213948</v>
      </c>
      <c r="J67" s="78">
        <f t="shared" si="2"/>
        <v>107.59916097493904</v>
      </c>
    </row>
    <row r="68" spans="2:10" ht="15.75" thickBot="1" x14ac:dyDescent="0.3">
      <c r="B68" s="101"/>
      <c r="C68" s="98"/>
      <c r="D68" s="68" t="s">
        <v>45</v>
      </c>
      <c r="E68" s="68" t="s">
        <v>44</v>
      </c>
      <c r="F68" s="86">
        <f>VLOOKUP(D68,'FD - HID Tariffs Smoothed'!$C$9:$H$106,6,FALSE)</f>
        <v>98.359397782837988</v>
      </c>
      <c r="G68" s="78">
        <f t="shared" si="2"/>
        <v>100.59215611250841</v>
      </c>
      <c r="H68" s="78">
        <f t="shared" si="2"/>
        <v>102.87559805626233</v>
      </c>
      <c r="I68" s="78">
        <f t="shared" si="2"/>
        <v>105.21087413213948</v>
      </c>
      <c r="J68" s="78">
        <f t="shared" si="2"/>
        <v>107.59916097493904</v>
      </c>
    </row>
    <row r="69" spans="2:10" ht="15.75" thickBot="1" x14ac:dyDescent="0.3">
      <c r="B69" s="101"/>
      <c r="C69" s="98"/>
      <c r="D69" s="65" t="s">
        <v>41</v>
      </c>
      <c r="E69" s="68" t="s">
        <v>40</v>
      </c>
      <c r="F69" s="86">
        <f>VLOOKUP(D69,'FD - HID Tariffs Smoothed'!$C$9:$H$106,6,FALSE)</f>
        <v>74.279983964493567</v>
      </c>
      <c r="G69" s="78">
        <f t="shared" si="2"/>
        <v>75.966139600487566</v>
      </c>
      <c r="H69" s="78">
        <f t="shared" si="2"/>
        <v>77.69057096941863</v>
      </c>
      <c r="I69" s="78">
        <f t="shared" si="2"/>
        <v>79.454146930424429</v>
      </c>
      <c r="J69" s="78">
        <f t="shared" si="2"/>
        <v>81.257756065745056</v>
      </c>
    </row>
    <row r="70" spans="2:10" ht="15.75" thickBot="1" x14ac:dyDescent="0.3">
      <c r="B70" s="101"/>
      <c r="C70" s="98"/>
      <c r="D70" s="65" t="s">
        <v>74</v>
      </c>
      <c r="E70" s="68" t="s">
        <v>73</v>
      </c>
      <c r="F70" s="86">
        <f>VLOOKUP(D70,'FD - HID Tariffs Smoothed'!$C$9:$H$106,6,FALSE)</f>
        <v>74.279983964493567</v>
      </c>
      <c r="G70" s="78">
        <f t="shared" si="2"/>
        <v>75.966139600487566</v>
      </c>
      <c r="H70" s="78">
        <f t="shared" si="2"/>
        <v>77.69057096941863</v>
      </c>
      <c r="I70" s="78">
        <f t="shared" si="2"/>
        <v>79.454146930424429</v>
      </c>
      <c r="J70" s="78">
        <f t="shared" si="2"/>
        <v>81.257756065745056</v>
      </c>
    </row>
    <row r="71" spans="2:10" ht="15.75" thickBot="1" x14ac:dyDescent="0.3">
      <c r="B71" s="101"/>
      <c r="C71" s="98"/>
      <c r="D71" s="65" t="s">
        <v>43</v>
      </c>
      <c r="E71" s="68" t="s">
        <v>42</v>
      </c>
      <c r="F71" s="86">
        <f>VLOOKUP(D71,'FD - HID Tariffs Smoothed'!$C$9:$H$106,6,FALSE)</f>
        <v>74.279983964493567</v>
      </c>
      <c r="G71" s="78">
        <f t="shared" si="2"/>
        <v>75.966139600487566</v>
      </c>
      <c r="H71" s="78">
        <f t="shared" si="2"/>
        <v>77.69057096941863</v>
      </c>
      <c r="I71" s="78">
        <f t="shared" si="2"/>
        <v>79.454146930424429</v>
      </c>
      <c r="J71" s="78">
        <f t="shared" si="2"/>
        <v>81.257756065745056</v>
      </c>
    </row>
    <row r="72" spans="2:10" ht="15.75" thickBot="1" x14ac:dyDescent="0.3">
      <c r="B72" s="101"/>
      <c r="C72" s="98"/>
      <c r="D72" s="65" t="s">
        <v>187</v>
      </c>
      <c r="E72" s="68" t="s">
        <v>188</v>
      </c>
      <c r="F72" s="86">
        <f>VLOOKUP(D72,'FD - HID Tariffs Smoothed'!$C$9:$H$106,6,FALSE)</f>
        <v>70.0617211091255</v>
      </c>
      <c r="G72" s="78">
        <f t="shared" si="2"/>
        <v>71.652122178302648</v>
      </c>
      <c r="H72" s="78">
        <f t="shared" si="2"/>
        <v>73.278625351750108</v>
      </c>
      <c r="I72" s="78">
        <f t="shared" si="2"/>
        <v>74.942050147234838</v>
      </c>
      <c r="J72" s="78">
        <f t="shared" si="2"/>
        <v>76.64323468557707</v>
      </c>
    </row>
    <row r="73" spans="2:10" ht="15.75" thickBot="1" x14ac:dyDescent="0.3">
      <c r="B73" s="101"/>
      <c r="C73" s="98"/>
      <c r="D73" s="65" t="s">
        <v>189</v>
      </c>
      <c r="E73" s="68" t="s">
        <v>190</v>
      </c>
      <c r="F73" s="86">
        <f>VLOOKUP(D73,'FD - HID Tariffs Smoothed'!$C$9:$H$106,6,FALSE)</f>
        <v>70.0617211091255</v>
      </c>
      <c r="G73" s="78">
        <f t="shared" si="2"/>
        <v>71.652122178302648</v>
      </c>
      <c r="H73" s="78">
        <f t="shared" si="2"/>
        <v>73.278625351750108</v>
      </c>
      <c r="I73" s="78">
        <f t="shared" si="2"/>
        <v>74.942050147234838</v>
      </c>
      <c r="J73" s="78">
        <f t="shared" si="2"/>
        <v>76.64323468557707</v>
      </c>
    </row>
    <row r="74" spans="2:10" ht="15.75" thickBot="1" x14ac:dyDescent="0.3">
      <c r="B74" s="101"/>
      <c r="C74" s="98"/>
      <c r="D74" s="65" t="s">
        <v>39</v>
      </c>
      <c r="E74" s="68" t="s">
        <v>191</v>
      </c>
      <c r="F74" s="86">
        <f>VLOOKUP(D74,'FD - HID Tariffs Smoothed'!$C$9:$H$106,6,FALSE)</f>
        <v>89.571746169696311</v>
      </c>
      <c r="G74" s="78">
        <f t="shared" si="2"/>
        <v>91.605024807748407</v>
      </c>
      <c r="H74" s="78">
        <f t="shared" si="2"/>
        <v>93.684458870884285</v>
      </c>
      <c r="I74" s="78">
        <f t="shared" si="2"/>
        <v>95.811096087253347</v>
      </c>
      <c r="J74" s="78">
        <f t="shared" si="2"/>
        <v>97.986007968433995</v>
      </c>
    </row>
    <row r="75" spans="2:10" ht="15.75" thickBot="1" x14ac:dyDescent="0.3">
      <c r="B75" s="101"/>
      <c r="C75" s="98"/>
      <c r="D75" s="65" t="s">
        <v>36</v>
      </c>
      <c r="E75" s="68" t="s">
        <v>35</v>
      </c>
      <c r="F75" s="86">
        <f>VLOOKUP(D75,'FD - HID Tariffs Smoothed'!$C$9:$H$106,6,FALSE)</f>
        <v>82.465955206581327</v>
      </c>
      <c r="G75" s="78">
        <f t="shared" si="2"/>
        <v>84.337932389770714</v>
      </c>
      <c r="H75" s="78">
        <f t="shared" si="2"/>
        <v>86.252403455018509</v>
      </c>
      <c r="I75" s="78">
        <f t="shared" si="2"/>
        <v>88.210333013447425</v>
      </c>
      <c r="J75" s="78">
        <f t="shared" si="2"/>
        <v>90.212707572852679</v>
      </c>
    </row>
    <row r="76" spans="2:10" ht="15.75" thickBot="1" x14ac:dyDescent="0.3">
      <c r="B76" s="101"/>
      <c r="C76" s="98"/>
      <c r="D76" s="65" t="s">
        <v>38</v>
      </c>
      <c r="E76" s="68" t="s">
        <v>37</v>
      </c>
      <c r="F76" s="86">
        <f>VLOOKUP(D76,'FD - HID Tariffs Smoothed'!$C$9:$H$106,6,FALSE)</f>
        <v>82.465955206581327</v>
      </c>
      <c r="G76" s="78">
        <f t="shared" ref="G76:J95" si="3">F76*(1+(IF(G$10&gt;0,(G$10/F$10-1),G$9)*(1-G$11)+G$12))</f>
        <v>84.337932389770714</v>
      </c>
      <c r="H76" s="78">
        <f t="shared" si="3"/>
        <v>86.252403455018509</v>
      </c>
      <c r="I76" s="78">
        <f t="shared" si="3"/>
        <v>88.210333013447425</v>
      </c>
      <c r="J76" s="78">
        <f t="shared" si="3"/>
        <v>90.212707572852679</v>
      </c>
    </row>
    <row r="77" spans="2:10" ht="15.75" thickBot="1" x14ac:dyDescent="0.3">
      <c r="B77" s="101"/>
      <c r="C77" s="98"/>
      <c r="D77" s="65" t="s">
        <v>192</v>
      </c>
      <c r="E77" s="68" t="s">
        <v>193</v>
      </c>
      <c r="F77" s="86">
        <f>VLOOKUP(D77,'FD - HID Tariffs Smoothed'!$C$9:$H$106,6,FALSE)</f>
        <v>82.465955206581327</v>
      </c>
      <c r="G77" s="78">
        <f t="shared" si="3"/>
        <v>84.337932389770714</v>
      </c>
      <c r="H77" s="78">
        <f t="shared" si="3"/>
        <v>86.252403455018509</v>
      </c>
      <c r="I77" s="78">
        <f t="shared" si="3"/>
        <v>88.210333013447425</v>
      </c>
      <c r="J77" s="78">
        <f t="shared" si="3"/>
        <v>90.212707572852679</v>
      </c>
    </row>
    <row r="78" spans="2:10" ht="15.75" thickBot="1" x14ac:dyDescent="0.3">
      <c r="B78" s="101"/>
      <c r="C78" s="98"/>
      <c r="D78" s="65" t="s">
        <v>47</v>
      </c>
      <c r="E78" s="68" t="s">
        <v>46</v>
      </c>
      <c r="F78" s="86">
        <f>VLOOKUP(D78,'FD - HID Tariffs Smoothed'!$C$9:$H$106,6,FALSE)</f>
        <v>95.745717124963051</v>
      </c>
      <c r="G78" s="78">
        <f t="shared" si="3"/>
        <v>97.919144903699703</v>
      </c>
      <c r="H78" s="78">
        <f t="shared" si="3"/>
        <v>100.14190949301369</v>
      </c>
      <c r="I78" s="78">
        <f t="shared" si="3"/>
        <v>102.41513083850509</v>
      </c>
      <c r="J78" s="78">
        <f t="shared" si="3"/>
        <v>104.73995430853915</v>
      </c>
    </row>
    <row r="79" spans="2:10" ht="15.75" thickBot="1" x14ac:dyDescent="0.3">
      <c r="B79" s="101"/>
      <c r="C79" s="98"/>
      <c r="D79" s="65" t="s">
        <v>65</v>
      </c>
      <c r="E79" s="68" t="s">
        <v>64</v>
      </c>
      <c r="F79" s="86">
        <f>VLOOKUP(D79,'FD - HID Tariffs Smoothed'!$C$9:$H$106,6,FALSE)</f>
        <v>95.745717124963051</v>
      </c>
      <c r="G79" s="78">
        <f t="shared" si="3"/>
        <v>97.919144903699703</v>
      </c>
      <c r="H79" s="78">
        <f t="shared" si="3"/>
        <v>100.14190949301369</v>
      </c>
      <c r="I79" s="78">
        <f t="shared" si="3"/>
        <v>102.41513083850509</v>
      </c>
      <c r="J79" s="78">
        <f t="shared" si="3"/>
        <v>104.73995430853915</v>
      </c>
    </row>
    <row r="80" spans="2:10" ht="15.75" thickBot="1" x14ac:dyDescent="0.3">
      <c r="B80" s="101"/>
      <c r="C80" s="98"/>
      <c r="D80" s="65" t="s">
        <v>49</v>
      </c>
      <c r="E80" s="68" t="s">
        <v>48</v>
      </c>
      <c r="F80" s="86">
        <f>VLOOKUP(D80,'FD - HID Tariffs Smoothed'!$C$9:$H$106,6,FALSE)</f>
        <v>95.745717124963051</v>
      </c>
      <c r="G80" s="78">
        <f t="shared" si="3"/>
        <v>97.919144903699703</v>
      </c>
      <c r="H80" s="78">
        <f t="shared" si="3"/>
        <v>100.14190949301369</v>
      </c>
      <c r="I80" s="78">
        <f t="shared" si="3"/>
        <v>102.41513083850509</v>
      </c>
      <c r="J80" s="78">
        <f t="shared" si="3"/>
        <v>104.73995430853915</v>
      </c>
    </row>
    <row r="81" spans="2:10" ht="15.75" thickBot="1" x14ac:dyDescent="0.3">
      <c r="B81" s="101"/>
      <c r="C81" s="98"/>
      <c r="D81" s="65" t="s">
        <v>51</v>
      </c>
      <c r="E81" s="68" t="s">
        <v>50</v>
      </c>
      <c r="F81" s="86">
        <f>VLOOKUP(D81,'FD - HID Tariffs Smoothed'!$C$9:$H$106,6,FALSE)</f>
        <v>95.745717124963051</v>
      </c>
      <c r="G81" s="78">
        <f t="shared" si="3"/>
        <v>97.919144903699703</v>
      </c>
      <c r="H81" s="78">
        <f t="shared" si="3"/>
        <v>100.14190949301369</v>
      </c>
      <c r="I81" s="78">
        <f t="shared" si="3"/>
        <v>102.41513083850509</v>
      </c>
      <c r="J81" s="78">
        <f t="shared" si="3"/>
        <v>104.73995430853915</v>
      </c>
    </row>
    <row r="82" spans="2:10" ht="15.75" thickBot="1" x14ac:dyDescent="0.3">
      <c r="B82" s="101"/>
      <c r="C82" s="98"/>
      <c r="D82" s="65" t="s">
        <v>53</v>
      </c>
      <c r="E82" s="68" t="s">
        <v>52</v>
      </c>
      <c r="F82" s="86">
        <f>VLOOKUP(D82,'FD - HID Tariffs Smoothed'!$C$9:$H$106,6,FALSE)</f>
        <v>95.745717124963051</v>
      </c>
      <c r="G82" s="78">
        <f t="shared" si="3"/>
        <v>97.919144903699703</v>
      </c>
      <c r="H82" s="78">
        <f t="shared" si="3"/>
        <v>100.14190949301369</v>
      </c>
      <c r="I82" s="78">
        <f t="shared" si="3"/>
        <v>102.41513083850509</v>
      </c>
      <c r="J82" s="78">
        <f t="shared" si="3"/>
        <v>104.73995430853915</v>
      </c>
    </row>
    <row r="83" spans="2:10" ht="15.75" thickBot="1" x14ac:dyDescent="0.3">
      <c r="B83" s="101"/>
      <c r="C83" s="98"/>
      <c r="D83" s="65" t="s">
        <v>76</v>
      </c>
      <c r="E83" s="68" t="s">
        <v>75</v>
      </c>
      <c r="F83" s="86">
        <f>VLOOKUP(D83,'FD - HID Tariffs Smoothed'!$C$9:$H$106,6,FALSE)</f>
        <v>95.745717124963051</v>
      </c>
      <c r="G83" s="78">
        <f t="shared" si="3"/>
        <v>97.919144903699703</v>
      </c>
      <c r="H83" s="78">
        <f t="shared" si="3"/>
        <v>100.14190949301369</v>
      </c>
      <c r="I83" s="78">
        <f t="shared" si="3"/>
        <v>102.41513083850509</v>
      </c>
      <c r="J83" s="78">
        <f t="shared" si="3"/>
        <v>104.73995430853915</v>
      </c>
    </row>
    <row r="84" spans="2:10" ht="15.75" thickBot="1" x14ac:dyDescent="0.3">
      <c r="B84" s="101"/>
      <c r="C84" s="98"/>
      <c r="D84" s="65" t="s">
        <v>78</v>
      </c>
      <c r="E84" s="68" t="s">
        <v>77</v>
      </c>
      <c r="F84" s="86">
        <f>VLOOKUP(D84,'FD - HID Tariffs Smoothed'!$C$9:$H$106,6,FALSE)</f>
        <v>95.745717124963051</v>
      </c>
      <c r="G84" s="78">
        <f t="shared" si="3"/>
        <v>97.919144903699703</v>
      </c>
      <c r="H84" s="78">
        <f t="shared" si="3"/>
        <v>100.14190949301369</v>
      </c>
      <c r="I84" s="78">
        <f t="shared" si="3"/>
        <v>102.41513083850509</v>
      </c>
      <c r="J84" s="78">
        <f t="shared" si="3"/>
        <v>104.73995430853915</v>
      </c>
    </row>
    <row r="85" spans="2:10" ht="15.75" thickBot="1" x14ac:dyDescent="0.3">
      <c r="B85" s="101"/>
      <c r="C85" s="98"/>
      <c r="D85" s="65" t="s">
        <v>194</v>
      </c>
      <c r="E85" s="68" t="s">
        <v>195</v>
      </c>
      <c r="F85" s="86">
        <f>VLOOKUP(D85,'FD - HID Tariffs Smoothed'!$C$9:$H$106,6,FALSE)</f>
        <v>95.745717124963051</v>
      </c>
      <c r="G85" s="78">
        <f t="shared" si="3"/>
        <v>97.919144903699703</v>
      </c>
      <c r="H85" s="78">
        <f t="shared" si="3"/>
        <v>100.14190949301369</v>
      </c>
      <c r="I85" s="78">
        <f t="shared" si="3"/>
        <v>102.41513083850509</v>
      </c>
      <c r="J85" s="78">
        <f t="shared" si="3"/>
        <v>104.73995430853915</v>
      </c>
    </row>
    <row r="86" spans="2:10" ht="15.75" thickBot="1" x14ac:dyDescent="0.3">
      <c r="B86" s="101"/>
      <c r="C86" s="98"/>
      <c r="D86" s="65" t="s">
        <v>196</v>
      </c>
      <c r="E86" s="68" t="s">
        <v>197</v>
      </c>
      <c r="F86" s="86">
        <f>VLOOKUP(D86,'FD - HID Tariffs Smoothed'!$C$9:$H$106,6,FALSE)</f>
        <v>95.745717124963051</v>
      </c>
      <c r="G86" s="78">
        <f t="shared" si="3"/>
        <v>97.919144903699703</v>
      </c>
      <c r="H86" s="78">
        <f t="shared" si="3"/>
        <v>100.14190949301369</v>
      </c>
      <c r="I86" s="78">
        <f t="shared" si="3"/>
        <v>102.41513083850509</v>
      </c>
      <c r="J86" s="78">
        <f t="shared" si="3"/>
        <v>104.73995430853915</v>
      </c>
    </row>
    <row r="87" spans="2:10" ht="15.75" thickBot="1" x14ac:dyDescent="0.3">
      <c r="B87" s="101"/>
      <c r="C87" s="98"/>
      <c r="D87" s="65" t="s">
        <v>55</v>
      </c>
      <c r="E87" s="68" t="s">
        <v>198</v>
      </c>
      <c r="F87" s="86">
        <f>VLOOKUP(D87,'FD - HID Tariffs Smoothed'!$C$9:$H$106,6,FALSE)</f>
        <v>95.745717124963051</v>
      </c>
      <c r="G87" s="78">
        <f t="shared" si="3"/>
        <v>97.919144903699703</v>
      </c>
      <c r="H87" s="78">
        <f t="shared" si="3"/>
        <v>100.14190949301369</v>
      </c>
      <c r="I87" s="78">
        <f t="shared" si="3"/>
        <v>102.41513083850509</v>
      </c>
      <c r="J87" s="78">
        <f t="shared" si="3"/>
        <v>104.73995430853915</v>
      </c>
    </row>
    <row r="88" spans="2:10" ht="15.75" thickBot="1" x14ac:dyDescent="0.3">
      <c r="B88" s="102"/>
      <c r="C88" s="99"/>
      <c r="D88" s="69" t="s">
        <v>199</v>
      </c>
      <c r="E88" s="70" t="s">
        <v>200</v>
      </c>
      <c r="F88" s="87">
        <f>VLOOKUP(D88,'FD - HID Tariffs Smoothed'!$C$9:$H$106,6,FALSE)</f>
        <v>89.507313115877977</v>
      </c>
      <c r="G88" s="88">
        <f t="shared" si="3"/>
        <v>91.539129123608404</v>
      </c>
      <c r="H88" s="88">
        <f t="shared" si="3"/>
        <v>93.617067354714308</v>
      </c>
      <c r="I88" s="88">
        <f t="shared" si="3"/>
        <v>95.742174783666314</v>
      </c>
      <c r="J88" s="88">
        <f t="shared" si="3"/>
        <v>97.91552215125553</v>
      </c>
    </row>
    <row r="89" spans="2:10" ht="15.75" thickBot="1" x14ac:dyDescent="0.3">
      <c r="B89" s="100" t="s">
        <v>201</v>
      </c>
      <c r="C89" s="97" t="s">
        <v>24</v>
      </c>
      <c r="D89" s="62" t="s">
        <v>80</v>
      </c>
      <c r="E89" s="62" t="s">
        <v>79</v>
      </c>
      <c r="F89" s="92">
        <f>VLOOKUP(D89,'FD - HID Tariffs Smoothed'!$C$9:$H$106,3,FALSE)</f>
        <v>25.237859108317505</v>
      </c>
      <c r="G89" s="77">
        <f t="shared" si="3"/>
        <v>25.810758510076312</v>
      </c>
      <c r="H89" s="77">
        <f t="shared" si="3"/>
        <v>26.396662728255041</v>
      </c>
      <c r="I89" s="77">
        <f t="shared" si="3"/>
        <v>26.99586697218643</v>
      </c>
      <c r="J89" s="77">
        <f t="shared" si="3"/>
        <v>27.608673152455061</v>
      </c>
    </row>
    <row r="90" spans="2:10" ht="15.75" thickBot="1" x14ac:dyDescent="0.3">
      <c r="B90" s="101"/>
      <c r="C90" s="98"/>
      <c r="D90" s="68" t="s">
        <v>59</v>
      </c>
      <c r="E90" s="68" t="s">
        <v>58</v>
      </c>
      <c r="F90" s="86">
        <f>VLOOKUP(D90,'FD - HID Tariffs Smoothed'!$C$9:$H$106,3,FALSE)</f>
        <v>25.237859108317505</v>
      </c>
      <c r="G90" s="78">
        <f t="shared" si="3"/>
        <v>25.810758510076312</v>
      </c>
      <c r="H90" s="78">
        <f t="shared" si="3"/>
        <v>26.396662728255041</v>
      </c>
      <c r="I90" s="78">
        <f t="shared" si="3"/>
        <v>26.99586697218643</v>
      </c>
      <c r="J90" s="78">
        <f t="shared" si="3"/>
        <v>27.608673152455061</v>
      </c>
    </row>
    <row r="91" spans="2:10" ht="15.75" thickBot="1" x14ac:dyDescent="0.3">
      <c r="B91" s="101"/>
      <c r="C91" s="98"/>
      <c r="D91" s="68" t="s">
        <v>202</v>
      </c>
      <c r="E91" s="68" t="s">
        <v>203</v>
      </c>
      <c r="F91" s="86">
        <f>VLOOKUP(D91,'FD - HID Tariffs Smoothed'!$C$9:$H$106,3,FALSE)</f>
        <v>25.237859108317505</v>
      </c>
      <c r="G91" s="78">
        <f t="shared" si="3"/>
        <v>25.810758510076312</v>
      </c>
      <c r="H91" s="78">
        <f t="shared" si="3"/>
        <v>26.396662728255041</v>
      </c>
      <c r="I91" s="78">
        <f t="shared" si="3"/>
        <v>26.99586697218643</v>
      </c>
      <c r="J91" s="78">
        <f t="shared" si="3"/>
        <v>27.608673152455061</v>
      </c>
    </row>
    <row r="92" spans="2:10" ht="15.75" thickBot="1" x14ac:dyDescent="0.3">
      <c r="B92" s="101"/>
      <c r="C92" s="98"/>
      <c r="D92" s="68" t="s">
        <v>61</v>
      </c>
      <c r="E92" s="68" t="s">
        <v>60</v>
      </c>
      <c r="F92" s="86">
        <f>VLOOKUP(D92,'FD - HID Tariffs Smoothed'!$C$9:$H$106,3,FALSE)</f>
        <v>25.237859108317505</v>
      </c>
      <c r="G92" s="78">
        <f t="shared" si="3"/>
        <v>25.810758510076312</v>
      </c>
      <c r="H92" s="78">
        <f t="shared" si="3"/>
        <v>26.396662728255041</v>
      </c>
      <c r="I92" s="78">
        <f t="shared" si="3"/>
        <v>26.99586697218643</v>
      </c>
      <c r="J92" s="78">
        <f t="shared" si="3"/>
        <v>27.608673152455061</v>
      </c>
    </row>
    <row r="93" spans="2:10" ht="15.75" thickBot="1" x14ac:dyDescent="0.3">
      <c r="B93" s="101"/>
      <c r="C93" s="98"/>
      <c r="D93" s="68" t="s">
        <v>63</v>
      </c>
      <c r="E93" s="68" t="s">
        <v>62</v>
      </c>
      <c r="F93" s="86">
        <f>VLOOKUP(D93,'FD - HID Tariffs Smoothed'!$C$9:$H$106,3,FALSE)</f>
        <v>25.237859108317505</v>
      </c>
      <c r="G93" s="78">
        <f t="shared" si="3"/>
        <v>25.810758510076312</v>
      </c>
      <c r="H93" s="78">
        <f t="shared" si="3"/>
        <v>26.396662728255041</v>
      </c>
      <c r="I93" s="78">
        <f t="shared" si="3"/>
        <v>26.99586697218643</v>
      </c>
      <c r="J93" s="78">
        <f t="shared" si="3"/>
        <v>27.608673152455061</v>
      </c>
    </row>
    <row r="94" spans="2:10" ht="15.75" thickBot="1" x14ac:dyDescent="0.3">
      <c r="B94" s="101"/>
      <c r="C94" s="98"/>
      <c r="D94" s="68" t="s">
        <v>204</v>
      </c>
      <c r="E94" s="68" t="s">
        <v>205</v>
      </c>
      <c r="F94" s="86">
        <f>VLOOKUP(D94,'FD - HID Tariffs Smoothed'!$C$9:$H$106,3,FALSE)</f>
        <v>25.237859108317505</v>
      </c>
      <c r="G94" s="78">
        <f t="shared" si="3"/>
        <v>25.810758510076312</v>
      </c>
      <c r="H94" s="78">
        <f t="shared" si="3"/>
        <v>26.396662728255041</v>
      </c>
      <c r="I94" s="78">
        <f t="shared" si="3"/>
        <v>26.99586697218643</v>
      </c>
      <c r="J94" s="78">
        <f t="shared" si="3"/>
        <v>27.608673152455061</v>
      </c>
    </row>
    <row r="95" spans="2:10" ht="15.75" thickBot="1" x14ac:dyDescent="0.3">
      <c r="B95" s="101"/>
      <c r="C95" s="98"/>
      <c r="D95" s="68" t="s">
        <v>206</v>
      </c>
      <c r="E95" s="68" t="s">
        <v>207</v>
      </c>
      <c r="F95" s="86">
        <f>VLOOKUP(D95,'FD - HID Tariffs Smoothed'!$C$9:$H$106,3,FALSE)</f>
        <v>25.237859108317505</v>
      </c>
      <c r="G95" s="78">
        <f t="shared" si="3"/>
        <v>25.810758510076312</v>
      </c>
      <c r="H95" s="78">
        <f t="shared" si="3"/>
        <v>26.396662728255041</v>
      </c>
      <c r="I95" s="78">
        <f t="shared" si="3"/>
        <v>26.99586697218643</v>
      </c>
      <c r="J95" s="78">
        <f t="shared" si="3"/>
        <v>27.608673152455061</v>
      </c>
    </row>
    <row r="96" spans="2:10" ht="15.75" thickBot="1" x14ac:dyDescent="0.3">
      <c r="B96" s="101"/>
      <c r="C96" s="98"/>
      <c r="D96" s="65" t="s">
        <v>208</v>
      </c>
      <c r="E96" s="68" t="s">
        <v>209</v>
      </c>
      <c r="F96" s="86">
        <f>VLOOKUP(D96,'FD - HID Tariffs Smoothed'!$C$9:$H$106,3,FALSE)</f>
        <v>49.617322481428218</v>
      </c>
      <c r="G96" s="78">
        <f t="shared" ref="G96:J115" si="4">F96*(1+(IF(G$10&gt;0,(G$10/F$10-1),G$9)*(1-G$11)+G$12))</f>
        <v>50.743635701756638</v>
      </c>
      <c r="H96" s="78">
        <f t="shared" si="4"/>
        <v>51.895516232186509</v>
      </c>
      <c r="I96" s="78">
        <f t="shared" si="4"/>
        <v>53.073544450657138</v>
      </c>
      <c r="J96" s="78">
        <f t="shared" si="4"/>
        <v>54.27831390968705</v>
      </c>
    </row>
    <row r="97" spans="2:10" ht="15.75" thickBot="1" x14ac:dyDescent="0.3">
      <c r="B97" s="101"/>
      <c r="C97" s="98"/>
      <c r="D97" s="65" t="s">
        <v>66</v>
      </c>
      <c r="E97" s="68" t="s">
        <v>210</v>
      </c>
      <c r="F97" s="86">
        <f>VLOOKUP(D97,'FD - HID Tariffs Smoothed'!$C$9:$H$106,3,FALSE)</f>
        <v>49.617322481428218</v>
      </c>
      <c r="G97" s="78">
        <f t="shared" si="4"/>
        <v>50.743635701756638</v>
      </c>
      <c r="H97" s="78">
        <f t="shared" si="4"/>
        <v>51.895516232186509</v>
      </c>
      <c r="I97" s="78">
        <f t="shared" si="4"/>
        <v>53.073544450657138</v>
      </c>
      <c r="J97" s="78">
        <f t="shared" si="4"/>
        <v>54.27831390968705</v>
      </c>
    </row>
    <row r="98" spans="2:10" ht="15.75" thickBot="1" x14ac:dyDescent="0.3">
      <c r="B98" s="101"/>
      <c r="C98" s="98"/>
      <c r="D98" s="65" t="s">
        <v>211</v>
      </c>
      <c r="E98" s="68" t="s">
        <v>212</v>
      </c>
      <c r="F98" s="86">
        <f>VLOOKUP(D98,'FD - HID Tariffs Smoothed'!$C$9:$H$106,3,FALSE)</f>
        <v>42.218582699273632</v>
      </c>
      <c r="G98" s="78">
        <f t="shared" si="4"/>
        <v>43.176944526547139</v>
      </c>
      <c r="H98" s="78">
        <f t="shared" si="4"/>
        <v>44.157061167299759</v>
      </c>
      <c r="I98" s="78">
        <f t="shared" si="4"/>
        <v>45.159426455797458</v>
      </c>
      <c r="J98" s="78">
        <f t="shared" si="4"/>
        <v>46.18454543634406</v>
      </c>
    </row>
    <row r="99" spans="2:10" ht="15.75" thickBot="1" x14ac:dyDescent="0.3">
      <c r="B99" s="101"/>
      <c r="C99" s="98"/>
      <c r="D99" s="65" t="s">
        <v>67</v>
      </c>
      <c r="E99" s="68" t="s">
        <v>213</v>
      </c>
      <c r="F99" s="86">
        <f>VLOOKUP(D99,'FD - HID Tariffs Smoothed'!$C$9:$H$106,3,FALSE)</f>
        <v>42.218582699273632</v>
      </c>
      <c r="G99" s="78">
        <f t="shared" si="4"/>
        <v>43.176944526547139</v>
      </c>
      <c r="H99" s="78">
        <f t="shared" si="4"/>
        <v>44.157061167299759</v>
      </c>
      <c r="I99" s="78">
        <f t="shared" si="4"/>
        <v>45.159426455797458</v>
      </c>
      <c r="J99" s="78">
        <f t="shared" si="4"/>
        <v>46.18454543634406</v>
      </c>
    </row>
    <row r="100" spans="2:10" ht="15.75" thickBot="1" x14ac:dyDescent="0.3">
      <c r="B100" s="101"/>
      <c r="C100" s="98"/>
      <c r="D100" s="65" t="s">
        <v>68</v>
      </c>
      <c r="E100" s="68" t="s">
        <v>214</v>
      </c>
      <c r="F100" s="86">
        <f>VLOOKUP(D100,'FD - HID Tariffs Smoothed'!$C$9:$H$106,3,FALSE)</f>
        <v>48.489525665909802</v>
      </c>
      <c r="G100" s="78">
        <f t="shared" si="4"/>
        <v>49.590237898525949</v>
      </c>
      <c r="H100" s="78">
        <f t="shared" si="4"/>
        <v>50.715936298822484</v>
      </c>
      <c r="I100" s="78">
        <f t="shared" si="4"/>
        <v>51.867188052805751</v>
      </c>
      <c r="J100" s="78">
        <f t="shared" si="4"/>
        <v>53.044573221604438</v>
      </c>
    </row>
    <row r="101" spans="2:10" ht="15.75" thickBot="1" x14ac:dyDescent="0.3">
      <c r="B101" s="101"/>
      <c r="C101" s="98"/>
      <c r="D101" s="65" t="s">
        <v>69</v>
      </c>
      <c r="E101" s="68" t="s">
        <v>215</v>
      </c>
      <c r="F101" s="86">
        <f>VLOOKUP(D101,'FD - HID Tariffs Smoothed'!$C$9:$H$106,3,FALSE)</f>
        <v>48.489525665909802</v>
      </c>
      <c r="G101" s="78">
        <f t="shared" si="4"/>
        <v>49.590237898525949</v>
      </c>
      <c r="H101" s="78">
        <f t="shared" si="4"/>
        <v>50.715936298822484</v>
      </c>
      <c r="I101" s="78">
        <f t="shared" si="4"/>
        <v>51.867188052805751</v>
      </c>
      <c r="J101" s="78">
        <f t="shared" si="4"/>
        <v>53.044573221604438</v>
      </c>
    </row>
    <row r="102" spans="2:10" ht="15.75" thickBot="1" x14ac:dyDescent="0.3">
      <c r="B102" s="101"/>
      <c r="C102" s="98"/>
      <c r="D102" s="65" t="s">
        <v>57</v>
      </c>
      <c r="E102" s="68" t="s">
        <v>216</v>
      </c>
      <c r="F102" s="86">
        <f>VLOOKUP(D102,'FD - HID Tariffs Smoothed'!$C$9:$H$106,3,FALSE)</f>
        <v>58.482423205060137</v>
      </c>
      <c r="G102" s="78">
        <f t="shared" si="4"/>
        <v>59.809974211814996</v>
      </c>
      <c r="H102" s="78">
        <f t="shared" si="4"/>
        <v>61.167660626423192</v>
      </c>
      <c r="I102" s="78">
        <f t="shared" si="4"/>
        <v>62.556166522642997</v>
      </c>
      <c r="J102" s="78">
        <f t="shared" si="4"/>
        <v>63.976191502706989</v>
      </c>
    </row>
    <row r="103" spans="2:10" ht="15.75" thickBot="1" x14ac:dyDescent="0.3">
      <c r="B103" s="101"/>
      <c r="C103" s="98"/>
      <c r="D103" s="65" t="s">
        <v>54</v>
      </c>
      <c r="E103" s="68" t="s">
        <v>217</v>
      </c>
      <c r="F103" s="86">
        <f>VLOOKUP(D103,'FD - HID Tariffs Smoothed'!$C$9:$H$106,3,FALSE)</f>
        <v>58.482423205060137</v>
      </c>
      <c r="G103" s="78">
        <f t="shared" si="4"/>
        <v>59.809974211814996</v>
      </c>
      <c r="H103" s="78">
        <f t="shared" si="4"/>
        <v>61.167660626423192</v>
      </c>
      <c r="I103" s="78">
        <f t="shared" si="4"/>
        <v>62.556166522642997</v>
      </c>
      <c r="J103" s="78">
        <f t="shared" si="4"/>
        <v>63.976191502706989</v>
      </c>
    </row>
    <row r="104" spans="2:10" ht="15.75" thickBot="1" x14ac:dyDescent="0.3">
      <c r="B104" s="101"/>
      <c r="C104" s="98"/>
      <c r="D104" s="65" t="s">
        <v>56</v>
      </c>
      <c r="E104" s="68" t="s">
        <v>218</v>
      </c>
      <c r="F104" s="86">
        <f>VLOOKUP(D104,'FD - HID Tariffs Smoothed'!$C$9:$H$106,3,FALSE)</f>
        <v>58.482423205060137</v>
      </c>
      <c r="G104" s="78">
        <f t="shared" si="4"/>
        <v>59.809974211814996</v>
      </c>
      <c r="H104" s="78">
        <f t="shared" si="4"/>
        <v>61.167660626423192</v>
      </c>
      <c r="I104" s="78">
        <f t="shared" si="4"/>
        <v>62.556166522642997</v>
      </c>
      <c r="J104" s="78">
        <f t="shared" si="4"/>
        <v>63.976191502706989</v>
      </c>
    </row>
    <row r="105" spans="2:10" ht="15.75" thickBot="1" x14ac:dyDescent="0.3">
      <c r="B105" s="101"/>
      <c r="C105" s="98"/>
      <c r="D105" s="65" t="s">
        <v>219</v>
      </c>
      <c r="E105" s="68" t="s">
        <v>220</v>
      </c>
      <c r="F105" s="86">
        <f>VLOOKUP(D105,'FD - HID Tariffs Smoothed'!$C$9:$H$106,3,FALSE)</f>
        <v>28.052982677968764</v>
      </c>
      <c r="G105" s="78">
        <f t="shared" si="4"/>
        <v>28.689785384758654</v>
      </c>
      <c r="H105" s="78">
        <f t="shared" si="4"/>
        <v>29.341043512992673</v>
      </c>
      <c r="I105" s="78">
        <f t="shared" si="4"/>
        <v>30.007085200737606</v>
      </c>
      <c r="J105" s="78">
        <f t="shared" si="4"/>
        <v>30.688246034794346</v>
      </c>
    </row>
    <row r="106" spans="2:10" ht="15.75" thickBot="1" x14ac:dyDescent="0.3">
      <c r="B106" s="101"/>
      <c r="C106" s="98"/>
      <c r="D106" s="65" t="s">
        <v>96</v>
      </c>
      <c r="E106" s="68" t="s">
        <v>221</v>
      </c>
      <c r="F106" s="86">
        <f>VLOOKUP(D106,'FD - HID Tariffs Smoothed'!$C$9:$H$106,3,FALSE)</f>
        <v>28.052982677968764</v>
      </c>
      <c r="G106" s="78">
        <f t="shared" si="4"/>
        <v>28.689785384758654</v>
      </c>
      <c r="H106" s="78">
        <f t="shared" si="4"/>
        <v>29.341043512992673</v>
      </c>
      <c r="I106" s="78">
        <f t="shared" si="4"/>
        <v>30.007085200737606</v>
      </c>
      <c r="J106" s="78">
        <f t="shared" si="4"/>
        <v>30.688246034794346</v>
      </c>
    </row>
    <row r="107" spans="2:10" ht="15.75" thickBot="1" x14ac:dyDescent="0.3">
      <c r="B107" s="101"/>
      <c r="C107" s="98"/>
      <c r="D107" s="65" t="s">
        <v>91</v>
      </c>
      <c r="E107" s="68" t="s">
        <v>222</v>
      </c>
      <c r="F107" s="86">
        <f>VLOOKUP(D107,'FD - HID Tariffs Smoothed'!$C$9:$H$106,3,FALSE)</f>
        <v>28.052982677968764</v>
      </c>
      <c r="G107" s="78">
        <f t="shared" si="4"/>
        <v>28.689785384758654</v>
      </c>
      <c r="H107" s="78">
        <f t="shared" si="4"/>
        <v>29.341043512992673</v>
      </c>
      <c r="I107" s="78">
        <f t="shared" si="4"/>
        <v>30.007085200737606</v>
      </c>
      <c r="J107" s="78">
        <f t="shared" si="4"/>
        <v>30.688246034794346</v>
      </c>
    </row>
    <row r="108" spans="2:10" ht="15.75" thickBot="1" x14ac:dyDescent="0.3">
      <c r="B108" s="101"/>
      <c r="C108" s="98"/>
      <c r="D108" s="65" t="s">
        <v>89</v>
      </c>
      <c r="E108" s="68" t="s">
        <v>223</v>
      </c>
      <c r="F108" s="86">
        <f>VLOOKUP(D108,'FD - HID Tariffs Smoothed'!$C$9:$H$106,3,FALSE)</f>
        <v>28.052982677968764</v>
      </c>
      <c r="G108" s="78">
        <f t="shared" si="4"/>
        <v>28.689785384758654</v>
      </c>
      <c r="H108" s="78">
        <f t="shared" si="4"/>
        <v>29.341043512992673</v>
      </c>
      <c r="I108" s="78">
        <f t="shared" si="4"/>
        <v>30.007085200737606</v>
      </c>
      <c r="J108" s="78">
        <f t="shared" si="4"/>
        <v>30.688246034794346</v>
      </c>
    </row>
    <row r="109" spans="2:10" ht="15.75" thickBot="1" x14ac:dyDescent="0.3">
      <c r="B109" s="101"/>
      <c r="C109" s="98"/>
      <c r="D109" s="65" t="s">
        <v>90</v>
      </c>
      <c r="E109" s="68" t="s">
        <v>224</v>
      </c>
      <c r="F109" s="86">
        <f>VLOOKUP(D109,'FD - HID Tariffs Smoothed'!$C$9:$H$106,3,FALSE)</f>
        <v>28.052982677968764</v>
      </c>
      <c r="G109" s="78">
        <f t="shared" si="4"/>
        <v>28.689785384758654</v>
      </c>
      <c r="H109" s="78">
        <f t="shared" si="4"/>
        <v>29.341043512992673</v>
      </c>
      <c r="I109" s="78">
        <f t="shared" si="4"/>
        <v>30.007085200737606</v>
      </c>
      <c r="J109" s="78">
        <f t="shared" si="4"/>
        <v>30.688246034794346</v>
      </c>
    </row>
    <row r="110" spans="2:10" ht="15.75" thickBot="1" x14ac:dyDescent="0.3">
      <c r="B110" s="101"/>
      <c r="C110" s="98"/>
      <c r="D110" s="65" t="s">
        <v>86</v>
      </c>
      <c r="E110" s="68" t="s">
        <v>85</v>
      </c>
      <c r="F110" s="86">
        <f>VLOOKUP(D110,'FD - HID Tariffs Smoothed'!$C$9:$H$106,3,FALSE)</f>
        <v>28.052982677968764</v>
      </c>
      <c r="G110" s="78">
        <f t="shared" si="4"/>
        <v>28.689785384758654</v>
      </c>
      <c r="H110" s="78">
        <f t="shared" si="4"/>
        <v>29.341043512992673</v>
      </c>
      <c r="I110" s="78">
        <f t="shared" si="4"/>
        <v>30.007085200737606</v>
      </c>
      <c r="J110" s="78">
        <f t="shared" si="4"/>
        <v>30.688246034794346</v>
      </c>
    </row>
    <row r="111" spans="2:10" ht="15.75" thickBot="1" x14ac:dyDescent="0.3">
      <c r="B111" s="101"/>
      <c r="C111" s="98"/>
      <c r="D111" s="65" t="s">
        <v>82</v>
      </c>
      <c r="E111" s="68" t="s">
        <v>81</v>
      </c>
      <c r="F111" s="86">
        <f>VLOOKUP(D111,'FD - HID Tariffs Smoothed'!$C$9:$H$106,3,FALSE)</f>
        <v>28.052982677968764</v>
      </c>
      <c r="G111" s="78">
        <f t="shared" si="4"/>
        <v>28.689785384758654</v>
      </c>
      <c r="H111" s="78">
        <f t="shared" si="4"/>
        <v>29.341043512992673</v>
      </c>
      <c r="I111" s="78">
        <f t="shared" si="4"/>
        <v>30.007085200737606</v>
      </c>
      <c r="J111" s="78">
        <f t="shared" si="4"/>
        <v>30.688246034794346</v>
      </c>
    </row>
    <row r="112" spans="2:10" ht="15.75" thickBot="1" x14ac:dyDescent="0.3">
      <c r="B112" s="101"/>
      <c r="C112" s="98"/>
      <c r="D112" s="65" t="s">
        <v>84</v>
      </c>
      <c r="E112" s="68" t="s">
        <v>83</v>
      </c>
      <c r="F112" s="86">
        <f>VLOOKUP(D112,'FD - HID Tariffs Smoothed'!$C$9:$H$106,3,FALSE)</f>
        <v>28.052982677968764</v>
      </c>
      <c r="G112" s="78">
        <f t="shared" si="4"/>
        <v>28.689785384758654</v>
      </c>
      <c r="H112" s="78">
        <f t="shared" si="4"/>
        <v>29.341043512992673</v>
      </c>
      <c r="I112" s="78">
        <f t="shared" si="4"/>
        <v>30.007085200737606</v>
      </c>
      <c r="J112" s="78">
        <f t="shared" si="4"/>
        <v>30.688246034794346</v>
      </c>
    </row>
    <row r="113" spans="2:10" ht="15.75" thickBot="1" x14ac:dyDescent="0.3">
      <c r="B113" s="101"/>
      <c r="C113" s="98"/>
      <c r="D113" s="68" t="s">
        <v>95</v>
      </c>
      <c r="E113" s="68" t="s">
        <v>94</v>
      </c>
      <c r="F113" s="86">
        <f>VLOOKUP(D113,'FD - HID Tariffs Smoothed'!$C$9:$H$106,3,FALSE)</f>
        <v>28.052982677968764</v>
      </c>
      <c r="G113" s="78">
        <f t="shared" si="4"/>
        <v>28.689785384758654</v>
      </c>
      <c r="H113" s="78">
        <f t="shared" si="4"/>
        <v>29.341043512992673</v>
      </c>
      <c r="I113" s="78">
        <f t="shared" si="4"/>
        <v>30.007085200737606</v>
      </c>
      <c r="J113" s="78">
        <f t="shared" si="4"/>
        <v>30.688246034794346</v>
      </c>
    </row>
    <row r="114" spans="2:10" ht="15.75" thickBot="1" x14ac:dyDescent="0.3">
      <c r="B114" s="101"/>
      <c r="C114" s="98"/>
      <c r="D114" s="68" t="s">
        <v>93</v>
      </c>
      <c r="E114" s="68" t="s">
        <v>92</v>
      </c>
      <c r="F114" s="86">
        <f>VLOOKUP(D114,'FD - HID Tariffs Smoothed'!$C$9:$H$106,3,FALSE)</f>
        <v>28.052982677968764</v>
      </c>
      <c r="G114" s="78">
        <f t="shared" si="4"/>
        <v>28.689785384758654</v>
      </c>
      <c r="H114" s="78">
        <f t="shared" si="4"/>
        <v>29.341043512992673</v>
      </c>
      <c r="I114" s="78">
        <f t="shared" si="4"/>
        <v>30.007085200737606</v>
      </c>
      <c r="J114" s="78">
        <f t="shared" si="4"/>
        <v>30.688246034794346</v>
      </c>
    </row>
    <row r="115" spans="2:10" ht="15.75" thickBot="1" x14ac:dyDescent="0.3">
      <c r="B115" s="101"/>
      <c r="C115" s="98"/>
      <c r="D115" s="68" t="s">
        <v>87</v>
      </c>
      <c r="E115" s="68" t="s">
        <v>225</v>
      </c>
      <c r="F115" s="86">
        <f>VLOOKUP(D115,'FD - HID Tariffs Smoothed'!$C$9:$H$106,3,FALSE)</f>
        <v>28.052982677968764</v>
      </c>
      <c r="G115" s="78">
        <f t="shared" si="4"/>
        <v>28.689785384758654</v>
      </c>
      <c r="H115" s="78">
        <f t="shared" si="4"/>
        <v>29.341043512992673</v>
      </c>
      <c r="I115" s="78">
        <f t="shared" si="4"/>
        <v>30.007085200737606</v>
      </c>
      <c r="J115" s="78">
        <f t="shared" si="4"/>
        <v>30.688246034794346</v>
      </c>
    </row>
    <row r="116" spans="2:10" ht="15.75" thickBot="1" x14ac:dyDescent="0.3">
      <c r="B116" s="101"/>
      <c r="C116" s="99"/>
      <c r="D116" s="70" t="s">
        <v>88</v>
      </c>
      <c r="E116" s="70" t="s">
        <v>226</v>
      </c>
      <c r="F116" s="87">
        <f>VLOOKUP(D116,'FD - HID Tariffs Smoothed'!$C$9:$H$106,3,FALSE)</f>
        <v>28.052982677968764</v>
      </c>
      <c r="G116" s="88">
        <f t="shared" ref="G116:J135" si="5">F116*(1+(IF(G$10&gt;0,(G$10/F$10-1),G$9)*(1-G$11)+G$12))</f>
        <v>28.689785384758654</v>
      </c>
      <c r="H116" s="88">
        <f t="shared" si="5"/>
        <v>29.341043512992673</v>
      </c>
      <c r="I116" s="88">
        <f t="shared" si="5"/>
        <v>30.007085200737606</v>
      </c>
      <c r="J116" s="88">
        <f t="shared" si="5"/>
        <v>30.688246034794346</v>
      </c>
    </row>
    <row r="117" spans="2:10" ht="15.75" thickBot="1" x14ac:dyDescent="0.3">
      <c r="B117" s="101"/>
      <c r="C117" s="97" t="s">
        <v>28</v>
      </c>
      <c r="D117" s="62" t="s">
        <v>80</v>
      </c>
      <c r="E117" s="62" t="s">
        <v>79</v>
      </c>
      <c r="F117" s="92">
        <f>VLOOKUP(D117,'FD - HID Tariffs Smoothed'!$C$9:$H$106,6,FALSE)</f>
        <v>72.052595307763099</v>
      </c>
      <c r="G117" s="77">
        <f t="shared" si="5"/>
        <v>73.688189221249317</v>
      </c>
      <c r="H117" s="77">
        <f t="shared" si="5"/>
        <v>75.360911116571671</v>
      </c>
      <c r="I117" s="77">
        <f t="shared" si="5"/>
        <v>77.071603798917849</v>
      </c>
      <c r="J117" s="77">
        <f t="shared" si="5"/>
        <v>78.821129205153284</v>
      </c>
    </row>
    <row r="118" spans="2:10" ht="15.75" thickBot="1" x14ac:dyDescent="0.3">
      <c r="B118" s="101"/>
      <c r="C118" s="98"/>
      <c r="D118" s="68" t="s">
        <v>59</v>
      </c>
      <c r="E118" s="68" t="s">
        <v>58</v>
      </c>
      <c r="F118" s="86">
        <f>VLOOKUP(D118,'FD - HID Tariffs Smoothed'!$C$9:$H$106,6,FALSE)</f>
        <v>72.052595307763099</v>
      </c>
      <c r="G118" s="78">
        <f t="shared" si="5"/>
        <v>73.688189221249317</v>
      </c>
      <c r="H118" s="78">
        <f t="shared" si="5"/>
        <v>75.360911116571671</v>
      </c>
      <c r="I118" s="78">
        <f t="shared" si="5"/>
        <v>77.071603798917849</v>
      </c>
      <c r="J118" s="78">
        <f t="shared" si="5"/>
        <v>78.821129205153284</v>
      </c>
    </row>
    <row r="119" spans="2:10" ht="15.75" thickBot="1" x14ac:dyDescent="0.3">
      <c r="B119" s="101"/>
      <c r="C119" s="98"/>
      <c r="D119" s="68" t="s">
        <v>202</v>
      </c>
      <c r="E119" s="68" t="s">
        <v>203</v>
      </c>
      <c r="F119" s="86">
        <f>VLOOKUP(D119,'FD - HID Tariffs Smoothed'!$C$9:$H$106,6,FALSE)</f>
        <v>72.052595307763099</v>
      </c>
      <c r="G119" s="78">
        <f t="shared" si="5"/>
        <v>73.688189221249317</v>
      </c>
      <c r="H119" s="78">
        <f t="shared" si="5"/>
        <v>75.360911116571671</v>
      </c>
      <c r="I119" s="78">
        <f t="shared" si="5"/>
        <v>77.071603798917849</v>
      </c>
      <c r="J119" s="78">
        <f t="shared" si="5"/>
        <v>78.821129205153284</v>
      </c>
    </row>
    <row r="120" spans="2:10" ht="15.75" thickBot="1" x14ac:dyDescent="0.3">
      <c r="B120" s="101"/>
      <c r="C120" s="98"/>
      <c r="D120" s="68" t="s">
        <v>61</v>
      </c>
      <c r="E120" s="68" t="s">
        <v>60</v>
      </c>
      <c r="F120" s="86">
        <f>VLOOKUP(D120,'FD - HID Tariffs Smoothed'!$C$9:$H$106,6,FALSE)</f>
        <v>72.052595307763099</v>
      </c>
      <c r="G120" s="78">
        <f t="shared" si="5"/>
        <v>73.688189221249317</v>
      </c>
      <c r="H120" s="78">
        <f t="shared" si="5"/>
        <v>75.360911116571671</v>
      </c>
      <c r="I120" s="78">
        <f t="shared" si="5"/>
        <v>77.071603798917849</v>
      </c>
      <c r="J120" s="78">
        <f t="shared" si="5"/>
        <v>78.821129205153284</v>
      </c>
    </row>
    <row r="121" spans="2:10" ht="15.75" thickBot="1" x14ac:dyDescent="0.3">
      <c r="B121" s="101"/>
      <c r="C121" s="98"/>
      <c r="D121" s="68" t="s">
        <v>63</v>
      </c>
      <c r="E121" s="68" t="s">
        <v>62</v>
      </c>
      <c r="F121" s="86">
        <f>VLOOKUP(D121,'FD - HID Tariffs Smoothed'!$C$9:$H$106,6,FALSE)</f>
        <v>72.052595307763099</v>
      </c>
      <c r="G121" s="78">
        <f t="shared" si="5"/>
        <v>73.688189221249317</v>
      </c>
      <c r="H121" s="78">
        <f t="shared" si="5"/>
        <v>75.360911116571671</v>
      </c>
      <c r="I121" s="78">
        <f t="shared" si="5"/>
        <v>77.071603798917849</v>
      </c>
      <c r="J121" s="78">
        <f t="shared" si="5"/>
        <v>78.821129205153284</v>
      </c>
    </row>
    <row r="122" spans="2:10" ht="15.75" thickBot="1" x14ac:dyDescent="0.3">
      <c r="B122" s="101"/>
      <c r="C122" s="98"/>
      <c r="D122" s="68" t="s">
        <v>204</v>
      </c>
      <c r="E122" s="68" t="s">
        <v>205</v>
      </c>
      <c r="F122" s="86">
        <f>VLOOKUP(D122,'FD - HID Tariffs Smoothed'!$C$9:$H$106,6,FALSE)</f>
        <v>72.052595307763099</v>
      </c>
      <c r="G122" s="78">
        <f t="shared" si="5"/>
        <v>73.688189221249317</v>
      </c>
      <c r="H122" s="78">
        <f t="shared" si="5"/>
        <v>75.360911116571671</v>
      </c>
      <c r="I122" s="78">
        <f t="shared" si="5"/>
        <v>77.071603798917849</v>
      </c>
      <c r="J122" s="78">
        <f t="shared" si="5"/>
        <v>78.821129205153284</v>
      </c>
    </row>
    <row r="123" spans="2:10" ht="15.75" thickBot="1" x14ac:dyDescent="0.3">
      <c r="B123" s="101"/>
      <c r="C123" s="98"/>
      <c r="D123" s="68" t="s">
        <v>206</v>
      </c>
      <c r="E123" s="68" t="s">
        <v>207</v>
      </c>
      <c r="F123" s="86">
        <f>VLOOKUP(D123,'FD - HID Tariffs Smoothed'!$C$9:$H$106,6,FALSE)</f>
        <v>72.052595307763099</v>
      </c>
      <c r="G123" s="78">
        <f t="shared" si="5"/>
        <v>73.688189221249317</v>
      </c>
      <c r="H123" s="78">
        <f t="shared" si="5"/>
        <v>75.360911116571671</v>
      </c>
      <c r="I123" s="78">
        <f t="shared" si="5"/>
        <v>77.071603798917849</v>
      </c>
      <c r="J123" s="78">
        <f t="shared" si="5"/>
        <v>78.821129205153284</v>
      </c>
    </row>
    <row r="124" spans="2:10" ht="15.75" thickBot="1" x14ac:dyDescent="0.3">
      <c r="B124" s="101"/>
      <c r="C124" s="98"/>
      <c r="D124" s="65" t="s">
        <v>208</v>
      </c>
      <c r="E124" s="68" t="s">
        <v>209</v>
      </c>
      <c r="F124" s="86">
        <f>VLOOKUP(D124,'FD - HID Tariffs Smoothed'!$C$9:$H$106,6,FALSE)</f>
        <v>73.271057708969337</v>
      </c>
      <c r="G124" s="78">
        <f t="shared" si="5"/>
        <v>74.934310718962934</v>
      </c>
      <c r="H124" s="78">
        <f t="shared" si="5"/>
        <v>76.635319572283393</v>
      </c>
      <c r="I124" s="78">
        <f t="shared" si="5"/>
        <v>78.374941326574216</v>
      </c>
      <c r="J124" s="78">
        <f t="shared" si="5"/>
        <v>80.154052494687448</v>
      </c>
    </row>
    <row r="125" spans="2:10" ht="15.75" thickBot="1" x14ac:dyDescent="0.3">
      <c r="B125" s="101"/>
      <c r="C125" s="98"/>
      <c r="D125" s="65" t="s">
        <v>66</v>
      </c>
      <c r="E125" s="68" t="s">
        <v>210</v>
      </c>
      <c r="F125" s="86">
        <f>VLOOKUP(D125,'FD - HID Tariffs Smoothed'!$C$9:$H$106,6,FALSE)</f>
        <v>73.271057708969337</v>
      </c>
      <c r="G125" s="78">
        <f t="shared" si="5"/>
        <v>74.934310718962934</v>
      </c>
      <c r="H125" s="78">
        <f t="shared" si="5"/>
        <v>76.635319572283393</v>
      </c>
      <c r="I125" s="78">
        <f t="shared" si="5"/>
        <v>78.374941326574216</v>
      </c>
      <c r="J125" s="78">
        <f t="shared" si="5"/>
        <v>80.154052494687448</v>
      </c>
    </row>
    <row r="126" spans="2:10" ht="15.75" thickBot="1" x14ac:dyDescent="0.3">
      <c r="B126" s="101"/>
      <c r="C126" s="98"/>
      <c r="D126" s="65" t="s">
        <v>211</v>
      </c>
      <c r="E126" s="68" t="s">
        <v>212</v>
      </c>
      <c r="F126" s="86">
        <f>VLOOKUP(D126,'FD - HID Tariffs Smoothed'!$C$9:$H$106,6,FALSE)</f>
        <v>75.235247657554851</v>
      </c>
      <c r="G126" s="78">
        <f t="shared" si="5"/>
        <v>76.943087779381344</v>
      </c>
      <c r="H126" s="78">
        <f t="shared" si="5"/>
        <v>78.689695871973299</v>
      </c>
      <c r="I126" s="78">
        <f t="shared" si="5"/>
        <v>80.475951968267083</v>
      </c>
      <c r="J126" s="78">
        <f t="shared" si="5"/>
        <v>82.302756077946739</v>
      </c>
    </row>
    <row r="127" spans="2:10" ht="15.75" thickBot="1" x14ac:dyDescent="0.3">
      <c r="B127" s="101"/>
      <c r="C127" s="98"/>
      <c r="D127" s="65" t="s">
        <v>67</v>
      </c>
      <c r="E127" s="68" t="s">
        <v>213</v>
      </c>
      <c r="F127" s="86">
        <f>VLOOKUP(D127,'FD - HID Tariffs Smoothed'!$C$9:$H$106,6,FALSE)</f>
        <v>75.235247657554851</v>
      </c>
      <c r="G127" s="78">
        <f t="shared" si="5"/>
        <v>76.943087779381344</v>
      </c>
      <c r="H127" s="78">
        <f t="shared" si="5"/>
        <v>78.689695871973299</v>
      </c>
      <c r="I127" s="78">
        <f t="shared" si="5"/>
        <v>80.475951968267083</v>
      </c>
      <c r="J127" s="78">
        <f t="shared" si="5"/>
        <v>82.302756077946739</v>
      </c>
    </row>
    <row r="128" spans="2:10" ht="15.75" thickBot="1" x14ac:dyDescent="0.3">
      <c r="B128" s="101"/>
      <c r="C128" s="98"/>
      <c r="D128" s="65" t="s">
        <v>68</v>
      </c>
      <c r="E128" s="68" t="s">
        <v>214</v>
      </c>
      <c r="F128" s="86">
        <f>VLOOKUP(D128,'FD - HID Tariffs Smoothed'!$C$9:$H$106,6,FALSE)</f>
        <v>86.463404190680492</v>
      </c>
      <c r="G128" s="78">
        <f t="shared" si="5"/>
        <v>88.426123465808928</v>
      </c>
      <c r="H128" s="78">
        <f t="shared" si="5"/>
        <v>90.433396468482783</v>
      </c>
      <c r="I128" s="78">
        <f t="shared" si="5"/>
        <v>92.486234568317343</v>
      </c>
      <c r="J128" s="78">
        <f t="shared" si="5"/>
        <v>94.585672093018147</v>
      </c>
    </row>
    <row r="129" spans="2:10" ht="15.75" thickBot="1" x14ac:dyDescent="0.3">
      <c r="B129" s="101"/>
      <c r="C129" s="98"/>
      <c r="D129" s="65" t="s">
        <v>69</v>
      </c>
      <c r="E129" s="68" t="s">
        <v>215</v>
      </c>
      <c r="F129" s="86">
        <f>VLOOKUP(D129,'FD - HID Tariffs Smoothed'!$C$9:$H$106,6,FALSE)</f>
        <v>86.463404190680492</v>
      </c>
      <c r="G129" s="78">
        <f t="shared" si="5"/>
        <v>88.426123465808928</v>
      </c>
      <c r="H129" s="78">
        <f t="shared" si="5"/>
        <v>90.433396468482783</v>
      </c>
      <c r="I129" s="78">
        <f t="shared" si="5"/>
        <v>92.486234568317343</v>
      </c>
      <c r="J129" s="78">
        <f t="shared" si="5"/>
        <v>94.585672093018147</v>
      </c>
    </row>
    <row r="130" spans="2:10" ht="15.75" thickBot="1" x14ac:dyDescent="0.3">
      <c r="B130" s="101"/>
      <c r="C130" s="98"/>
      <c r="D130" s="65" t="s">
        <v>57</v>
      </c>
      <c r="E130" s="68" t="s">
        <v>216</v>
      </c>
      <c r="F130" s="86">
        <f>VLOOKUP(D130,'FD - HID Tariffs Smoothed'!$C$9:$H$106,6,FALSE)</f>
        <v>92.267079099296168</v>
      </c>
      <c r="G130" s="78">
        <f t="shared" si="5"/>
        <v>94.361541794850183</v>
      </c>
      <c r="H130" s="78">
        <f t="shared" si="5"/>
        <v>96.503548793593282</v>
      </c>
      <c r="I130" s="78">
        <f t="shared" si="5"/>
        <v>98.69417935120785</v>
      </c>
      <c r="J130" s="78">
        <f t="shared" si="5"/>
        <v>100.93453722248026</v>
      </c>
    </row>
    <row r="131" spans="2:10" ht="15.75" thickBot="1" x14ac:dyDescent="0.3">
      <c r="B131" s="101"/>
      <c r="C131" s="98"/>
      <c r="D131" s="65" t="s">
        <v>54</v>
      </c>
      <c r="E131" s="68" t="s">
        <v>217</v>
      </c>
      <c r="F131" s="86">
        <f>VLOOKUP(D131,'FD - HID Tariffs Smoothed'!$C$9:$H$106,6,FALSE)</f>
        <v>92.267079099296168</v>
      </c>
      <c r="G131" s="78">
        <f t="shared" si="5"/>
        <v>94.361541794850183</v>
      </c>
      <c r="H131" s="78">
        <f t="shared" si="5"/>
        <v>96.503548793593282</v>
      </c>
      <c r="I131" s="78">
        <f t="shared" si="5"/>
        <v>98.69417935120785</v>
      </c>
      <c r="J131" s="78">
        <f t="shared" si="5"/>
        <v>100.93453722248026</v>
      </c>
    </row>
    <row r="132" spans="2:10" ht="15.75" thickBot="1" x14ac:dyDescent="0.3">
      <c r="B132" s="101"/>
      <c r="C132" s="98"/>
      <c r="D132" s="65" t="s">
        <v>56</v>
      </c>
      <c r="E132" s="68" t="s">
        <v>218</v>
      </c>
      <c r="F132" s="86">
        <f>VLOOKUP(D132,'FD - HID Tariffs Smoothed'!$C$9:$H$106,6,FALSE)</f>
        <v>92.267079099296168</v>
      </c>
      <c r="G132" s="78">
        <f t="shared" si="5"/>
        <v>94.361541794850183</v>
      </c>
      <c r="H132" s="78">
        <f t="shared" si="5"/>
        <v>96.503548793593282</v>
      </c>
      <c r="I132" s="78">
        <f t="shared" si="5"/>
        <v>98.69417935120785</v>
      </c>
      <c r="J132" s="78">
        <f t="shared" si="5"/>
        <v>100.93453722248026</v>
      </c>
    </row>
    <row r="133" spans="2:10" ht="15.75" thickBot="1" x14ac:dyDescent="0.3">
      <c r="B133" s="101"/>
      <c r="C133" s="98"/>
      <c r="D133" s="65" t="s">
        <v>219</v>
      </c>
      <c r="E133" s="68" t="s">
        <v>220</v>
      </c>
      <c r="F133" s="86">
        <f>VLOOKUP(D133,'FD - HID Tariffs Smoothed'!$C$9:$H$106,6,FALSE)</f>
        <v>60.948672666396192</v>
      </c>
      <c r="G133" s="78">
        <f t="shared" si="5"/>
        <v>62.332207535923381</v>
      </c>
      <c r="H133" s="78">
        <f t="shared" si="5"/>
        <v>63.74714864698884</v>
      </c>
      <c r="I133" s="78">
        <f t="shared" si="5"/>
        <v>65.194208921275489</v>
      </c>
      <c r="J133" s="78">
        <f t="shared" si="5"/>
        <v>66.674117463788434</v>
      </c>
    </row>
    <row r="134" spans="2:10" ht="15.75" thickBot="1" x14ac:dyDescent="0.3">
      <c r="B134" s="101"/>
      <c r="C134" s="98"/>
      <c r="D134" s="65" t="s">
        <v>96</v>
      </c>
      <c r="E134" s="68" t="s">
        <v>221</v>
      </c>
      <c r="F134" s="86">
        <f>VLOOKUP(D134,'FD - HID Tariffs Smoothed'!$C$9:$H$106,6,FALSE)</f>
        <v>60.948672666396192</v>
      </c>
      <c r="G134" s="78">
        <f t="shared" si="5"/>
        <v>62.332207535923381</v>
      </c>
      <c r="H134" s="78">
        <f t="shared" si="5"/>
        <v>63.74714864698884</v>
      </c>
      <c r="I134" s="78">
        <f t="shared" si="5"/>
        <v>65.194208921275489</v>
      </c>
      <c r="J134" s="78">
        <f t="shared" si="5"/>
        <v>66.674117463788434</v>
      </c>
    </row>
    <row r="135" spans="2:10" ht="15.75" thickBot="1" x14ac:dyDescent="0.3">
      <c r="B135" s="101"/>
      <c r="C135" s="98"/>
      <c r="D135" s="65" t="s">
        <v>91</v>
      </c>
      <c r="E135" s="68" t="s">
        <v>222</v>
      </c>
      <c r="F135" s="86">
        <f>VLOOKUP(D135,'FD - HID Tariffs Smoothed'!$C$9:$H$106,6,FALSE)</f>
        <v>60.948672666396192</v>
      </c>
      <c r="G135" s="78">
        <f t="shared" si="5"/>
        <v>62.332207535923381</v>
      </c>
      <c r="H135" s="78">
        <f t="shared" si="5"/>
        <v>63.74714864698884</v>
      </c>
      <c r="I135" s="78">
        <f t="shared" si="5"/>
        <v>65.194208921275489</v>
      </c>
      <c r="J135" s="78">
        <f t="shared" si="5"/>
        <v>66.674117463788434</v>
      </c>
    </row>
    <row r="136" spans="2:10" ht="15.75" thickBot="1" x14ac:dyDescent="0.3">
      <c r="B136" s="101"/>
      <c r="C136" s="98"/>
      <c r="D136" s="65" t="s">
        <v>89</v>
      </c>
      <c r="E136" s="68" t="s">
        <v>223</v>
      </c>
      <c r="F136" s="86">
        <f>VLOOKUP(D136,'FD - HID Tariffs Smoothed'!$C$9:$H$106,6,FALSE)</f>
        <v>60.948672666396192</v>
      </c>
      <c r="G136" s="78">
        <f t="shared" ref="G136:J155" si="6">F136*(1+(IF(G$10&gt;0,(G$10/F$10-1),G$9)*(1-G$11)+G$12))</f>
        <v>62.332207535923381</v>
      </c>
      <c r="H136" s="78">
        <f t="shared" si="6"/>
        <v>63.74714864698884</v>
      </c>
      <c r="I136" s="78">
        <f t="shared" si="6"/>
        <v>65.194208921275489</v>
      </c>
      <c r="J136" s="78">
        <f t="shared" si="6"/>
        <v>66.674117463788434</v>
      </c>
    </row>
    <row r="137" spans="2:10" ht="15.75" thickBot="1" x14ac:dyDescent="0.3">
      <c r="B137" s="101"/>
      <c r="C137" s="98"/>
      <c r="D137" s="65" t="s">
        <v>90</v>
      </c>
      <c r="E137" s="68" t="s">
        <v>224</v>
      </c>
      <c r="F137" s="86">
        <f>VLOOKUP(D137,'FD - HID Tariffs Smoothed'!$C$9:$H$106,6,FALSE)</f>
        <v>60.948672666396192</v>
      </c>
      <c r="G137" s="78">
        <f t="shared" si="6"/>
        <v>62.332207535923381</v>
      </c>
      <c r="H137" s="78">
        <f t="shared" si="6"/>
        <v>63.74714864698884</v>
      </c>
      <c r="I137" s="78">
        <f t="shared" si="6"/>
        <v>65.194208921275489</v>
      </c>
      <c r="J137" s="78">
        <f t="shared" si="6"/>
        <v>66.674117463788434</v>
      </c>
    </row>
    <row r="138" spans="2:10" ht="15.75" thickBot="1" x14ac:dyDescent="0.3">
      <c r="B138" s="101"/>
      <c r="C138" s="98"/>
      <c r="D138" s="65" t="s">
        <v>86</v>
      </c>
      <c r="E138" s="68" t="s">
        <v>85</v>
      </c>
      <c r="F138" s="86">
        <f>VLOOKUP(D138,'FD - HID Tariffs Smoothed'!$C$9:$H$106,6,FALSE)</f>
        <v>60.948672666396192</v>
      </c>
      <c r="G138" s="78">
        <f t="shared" si="6"/>
        <v>62.332207535923381</v>
      </c>
      <c r="H138" s="78">
        <f t="shared" si="6"/>
        <v>63.74714864698884</v>
      </c>
      <c r="I138" s="78">
        <f t="shared" si="6"/>
        <v>65.194208921275489</v>
      </c>
      <c r="J138" s="78">
        <f t="shared" si="6"/>
        <v>66.674117463788434</v>
      </c>
    </row>
    <row r="139" spans="2:10" ht="15.75" thickBot="1" x14ac:dyDescent="0.3">
      <c r="B139" s="101"/>
      <c r="C139" s="98"/>
      <c r="D139" s="65" t="s">
        <v>82</v>
      </c>
      <c r="E139" s="68" t="s">
        <v>81</v>
      </c>
      <c r="F139" s="86">
        <f>VLOOKUP(D139,'FD - HID Tariffs Smoothed'!$C$9:$H$106,6,FALSE)</f>
        <v>60.948672666396192</v>
      </c>
      <c r="G139" s="78">
        <f t="shared" si="6"/>
        <v>62.332207535923381</v>
      </c>
      <c r="H139" s="78">
        <f t="shared" si="6"/>
        <v>63.74714864698884</v>
      </c>
      <c r="I139" s="78">
        <f t="shared" si="6"/>
        <v>65.194208921275489</v>
      </c>
      <c r="J139" s="78">
        <f t="shared" si="6"/>
        <v>66.674117463788434</v>
      </c>
    </row>
    <row r="140" spans="2:10" ht="15.75" thickBot="1" x14ac:dyDescent="0.3">
      <c r="B140" s="101"/>
      <c r="C140" s="98"/>
      <c r="D140" s="65" t="s">
        <v>84</v>
      </c>
      <c r="E140" s="68" t="s">
        <v>83</v>
      </c>
      <c r="F140" s="86">
        <f>VLOOKUP(D140,'FD - HID Tariffs Smoothed'!$C$9:$H$106,6,FALSE)</f>
        <v>60.948672666396192</v>
      </c>
      <c r="G140" s="78">
        <f t="shared" si="6"/>
        <v>62.332207535923381</v>
      </c>
      <c r="H140" s="78">
        <f t="shared" si="6"/>
        <v>63.74714864698884</v>
      </c>
      <c r="I140" s="78">
        <f t="shared" si="6"/>
        <v>65.194208921275489</v>
      </c>
      <c r="J140" s="78">
        <f t="shared" si="6"/>
        <v>66.674117463788434</v>
      </c>
    </row>
    <row r="141" spans="2:10" ht="15.75" thickBot="1" x14ac:dyDescent="0.3">
      <c r="B141" s="101"/>
      <c r="C141" s="98"/>
      <c r="D141" s="68" t="s">
        <v>95</v>
      </c>
      <c r="E141" s="68" t="s">
        <v>94</v>
      </c>
      <c r="F141" s="86">
        <f>VLOOKUP(D141,'FD - HID Tariffs Smoothed'!$C$9:$H$106,6,FALSE)</f>
        <v>60.948672666396192</v>
      </c>
      <c r="G141" s="78">
        <f t="shared" si="6"/>
        <v>62.332207535923381</v>
      </c>
      <c r="H141" s="78">
        <f t="shared" si="6"/>
        <v>63.74714864698884</v>
      </c>
      <c r="I141" s="78">
        <f t="shared" si="6"/>
        <v>65.194208921275489</v>
      </c>
      <c r="J141" s="78">
        <f t="shared" si="6"/>
        <v>66.674117463788434</v>
      </c>
    </row>
    <row r="142" spans="2:10" ht="15.75" thickBot="1" x14ac:dyDescent="0.3">
      <c r="B142" s="101"/>
      <c r="C142" s="98"/>
      <c r="D142" s="68" t="s">
        <v>93</v>
      </c>
      <c r="E142" s="68" t="s">
        <v>92</v>
      </c>
      <c r="F142" s="86">
        <f>VLOOKUP(D142,'FD - HID Tariffs Smoothed'!$C$9:$H$106,6,FALSE)</f>
        <v>60.948672666396192</v>
      </c>
      <c r="G142" s="78">
        <f t="shared" si="6"/>
        <v>62.332207535923381</v>
      </c>
      <c r="H142" s="78">
        <f t="shared" si="6"/>
        <v>63.74714864698884</v>
      </c>
      <c r="I142" s="78">
        <f t="shared" si="6"/>
        <v>65.194208921275489</v>
      </c>
      <c r="J142" s="78">
        <f t="shared" si="6"/>
        <v>66.674117463788434</v>
      </c>
    </row>
    <row r="143" spans="2:10" ht="15.75" thickBot="1" x14ac:dyDescent="0.3">
      <c r="B143" s="101"/>
      <c r="C143" s="98"/>
      <c r="D143" s="68" t="s">
        <v>87</v>
      </c>
      <c r="E143" s="68" t="s">
        <v>225</v>
      </c>
      <c r="F143" s="86">
        <f>VLOOKUP(D143,'FD - HID Tariffs Smoothed'!$C$9:$H$106,6,FALSE)</f>
        <v>60.948672666396192</v>
      </c>
      <c r="G143" s="78">
        <f t="shared" si="6"/>
        <v>62.332207535923381</v>
      </c>
      <c r="H143" s="78">
        <f t="shared" si="6"/>
        <v>63.74714864698884</v>
      </c>
      <c r="I143" s="78">
        <f t="shared" si="6"/>
        <v>65.194208921275489</v>
      </c>
      <c r="J143" s="78">
        <f t="shared" si="6"/>
        <v>66.674117463788434</v>
      </c>
    </row>
    <row r="144" spans="2:10" ht="15.75" thickBot="1" x14ac:dyDescent="0.3">
      <c r="B144" s="102"/>
      <c r="C144" s="99"/>
      <c r="D144" s="70" t="s">
        <v>88</v>
      </c>
      <c r="E144" s="70" t="s">
        <v>226</v>
      </c>
      <c r="F144" s="87">
        <f>VLOOKUP(D144,'FD - HID Tariffs Smoothed'!$C$9:$H$106,6,FALSE)</f>
        <v>60.948672666396192</v>
      </c>
      <c r="G144" s="88">
        <f t="shared" si="6"/>
        <v>62.332207535923381</v>
      </c>
      <c r="H144" s="88">
        <f t="shared" si="6"/>
        <v>63.74714864698884</v>
      </c>
      <c r="I144" s="88">
        <f t="shared" si="6"/>
        <v>65.194208921275489</v>
      </c>
      <c r="J144" s="88">
        <f t="shared" si="6"/>
        <v>66.674117463788434</v>
      </c>
    </row>
  </sheetData>
  <mergeCells count="9">
    <mergeCell ref="B89:B144"/>
    <mergeCell ref="C89:C116"/>
    <mergeCell ref="C117:C144"/>
    <mergeCell ref="G14:J14"/>
    <mergeCell ref="B17:B88"/>
    <mergeCell ref="C17:C50"/>
    <mergeCell ref="C51:C52"/>
    <mergeCell ref="C53:C54"/>
    <mergeCell ref="C55:C88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7ABA7A-4F61-4595-ADF4-0A2F3B6527D3}">
  <dimension ref="A1:AN101"/>
  <sheetViews>
    <sheetView workbookViewId="0">
      <selection activeCell="E35" sqref="E35"/>
    </sheetView>
  </sheetViews>
  <sheetFormatPr defaultColWidth="7.140625" defaultRowHeight="15" x14ac:dyDescent="0.25"/>
  <cols>
    <col min="1" max="1" width="3.7109375" customWidth="1"/>
    <col min="2" max="2" width="11.28515625" customWidth="1"/>
    <col min="3" max="3" width="16.140625" customWidth="1"/>
    <col min="4" max="8" width="9.5703125" customWidth="1"/>
    <col min="9" max="9" width="3.7109375" customWidth="1"/>
    <col min="10" max="10" width="11.28515625" customWidth="1"/>
    <col min="11" max="11" width="16.140625" customWidth="1"/>
    <col min="12" max="16" width="9.5703125" customWidth="1"/>
    <col min="18" max="18" width="11.28515625" customWidth="1"/>
    <col min="19" max="19" width="16.140625" customWidth="1"/>
    <col min="20" max="24" width="9.5703125" customWidth="1"/>
    <col min="26" max="26" width="11.28515625" customWidth="1"/>
    <col min="27" max="27" width="16.140625" customWidth="1"/>
    <col min="28" max="32" width="9.5703125" customWidth="1"/>
    <col min="34" max="34" width="11.28515625" customWidth="1"/>
    <col min="35" max="35" width="16.140625" customWidth="1"/>
    <col min="36" max="40" width="9.5703125" customWidth="1"/>
  </cols>
  <sheetData>
    <row r="1" spans="1:40" ht="19.5" x14ac:dyDescent="0.3">
      <c r="A1" s="34" t="s">
        <v>278</v>
      </c>
      <c r="B1" s="34"/>
      <c r="C1" s="35"/>
      <c r="D1" s="35"/>
      <c r="F1" s="35"/>
      <c r="G1" s="35"/>
      <c r="H1" s="34"/>
      <c r="J1" s="34"/>
      <c r="K1" s="35"/>
      <c r="L1" s="35"/>
      <c r="N1" s="35"/>
      <c r="O1" s="35"/>
      <c r="P1" s="34"/>
      <c r="R1" s="34"/>
      <c r="S1" s="35"/>
      <c r="T1" s="35"/>
      <c r="V1" s="35"/>
      <c r="W1" s="35"/>
      <c r="X1" s="34"/>
      <c r="Z1" s="34"/>
      <c r="AA1" s="35"/>
      <c r="AB1" s="35"/>
      <c r="AD1" s="35"/>
      <c r="AE1" s="35"/>
      <c r="AF1" s="34"/>
      <c r="AH1" s="34"/>
      <c r="AI1" s="35"/>
      <c r="AJ1" s="35"/>
      <c r="AL1" s="35"/>
      <c r="AM1" s="35"/>
      <c r="AN1" s="34"/>
    </row>
    <row r="2" spans="1:40" ht="18" thickBot="1" x14ac:dyDescent="0.35">
      <c r="A2" s="36" t="s">
        <v>238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R2" s="36"/>
      <c r="S2" s="36"/>
      <c r="T2" s="36"/>
      <c r="U2" s="36"/>
      <c r="V2" s="36"/>
      <c r="W2" s="36"/>
      <c r="X2" s="36"/>
      <c r="Z2" s="36"/>
      <c r="AA2" s="36"/>
      <c r="AB2" s="36"/>
      <c r="AC2" s="36"/>
      <c r="AD2" s="36"/>
      <c r="AE2" s="36"/>
      <c r="AF2" s="36"/>
      <c r="AH2" s="36"/>
      <c r="AI2" s="36"/>
      <c r="AJ2" s="36"/>
      <c r="AK2" s="36"/>
      <c r="AL2" s="36"/>
      <c r="AM2" s="36"/>
      <c r="AN2" s="36"/>
    </row>
    <row r="3" spans="1:40" ht="16.5" thickTop="1" thickBot="1" x14ac:dyDescent="0.3">
      <c r="A3" s="37"/>
      <c r="B3" s="38" t="s">
        <v>239</v>
      </c>
      <c r="C3" s="39">
        <v>2.4166123692547892E-2</v>
      </c>
      <c r="F3" t="s">
        <v>240</v>
      </c>
      <c r="G3" s="40" t="s">
        <v>101</v>
      </c>
      <c r="N3" t="s">
        <v>240</v>
      </c>
      <c r="O3" s="40" t="s">
        <v>102</v>
      </c>
      <c r="V3" t="s">
        <v>240</v>
      </c>
      <c r="W3" s="40" t="s">
        <v>103</v>
      </c>
      <c r="AD3" t="s">
        <v>240</v>
      </c>
      <c r="AE3" s="40" t="s">
        <v>104</v>
      </c>
      <c r="AL3" t="s">
        <v>240</v>
      </c>
      <c r="AM3" s="40" t="s">
        <v>105</v>
      </c>
    </row>
    <row r="4" spans="1:40" ht="4.1500000000000004" customHeight="1" thickTop="1" x14ac:dyDescent="0.25"/>
    <row r="5" spans="1:40" x14ac:dyDescent="0.25">
      <c r="F5" t="s">
        <v>241</v>
      </c>
      <c r="G5" t="s">
        <v>242</v>
      </c>
      <c r="N5" t="s">
        <v>241</v>
      </c>
      <c r="O5" t="s">
        <v>242</v>
      </c>
      <c r="V5" t="s">
        <v>241</v>
      </c>
      <c r="W5" t="s">
        <v>242</v>
      </c>
      <c r="AD5" t="s">
        <v>241</v>
      </c>
      <c r="AE5" t="s">
        <v>242</v>
      </c>
      <c r="AL5" t="s">
        <v>241</v>
      </c>
      <c r="AM5" t="s">
        <v>242</v>
      </c>
    </row>
    <row r="6" spans="1:40" x14ac:dyDescent="0.25">
      <c r="F6" s="41" t="s">
        <v>243</v>
      </c>
      <c r="G6" s="42">
        <v>0.97640409779868631</v>
      </c>
      <c r="N6" s="41" t="s">
        <v>243</v>
      </c>
      <c r="O6" s="42">
        <v>0.95336496219806655</v>
      </c>
      <c r="V6" s="41" t="s">
        <v>243</v>
      </c>
      <c r="W6" s="42">
        <v>0.93086945578788183</v>
      </c>
      <c r="AD6" s="41" t="s">
        <v>243</v>
      </c>
      <c r="AE6" s="42">
        <v>0.90890475114692093</v>
      </c>
      <c r="AL6" s="41" t="s">
        <v>243</v>
      </c>
      <c r="AM6" s="42">
        <v>0.88745832352854881</v>
      </c>
    </row>
    <row r="7" spans="1:40" x14ac:dyDescent="0.25">
      <c r="B7" s="43" t="s">
        <v>244</v>
      </c>
      <c r="C7" s="43" t="s">
        <v>245</v>
      </c>
      <c r="D7" s="44" t="s">
        <v>246</v>
      </c>
      <c r="E7" s="44" t="s">
        <v>24</v>
      </c>
      <c r="F7" s="44" t="s">
        <v>23</v>
      </c>
      <c r="G7" s="44" t="s">
        <v>15</v>
      </c>
      <c r="H7" s="44" t="s">
        <v>0</v>
      </c>
      <c r="J7" s="43" t="s">
        <v>244</v>
      </c>
      <c r="K7" s="43" t="s">
        <v>245</v>
      </c>
      <c r="L7" s="44" t="s">
        <v>246</v>
      </c>
      <c r="M7" s="44" t="s">
        <v>24</v>
      </c>
      <c r="N7" s="44" t="s">
        <v>23</v>
      </c>
      <c r="O7" s="44" t="s">
        <v>15</v>
      </c>
      <c r="P7" s="44" t="s">
        <v>0</v>
      </c>
      <c r="R7" s="43" t="s">
        <v>244</v>
      </c>
      <c r="S7" s="43" t="s">
        <v>245</v>
      </c>
      <c r="T7" s="44" t="s">
        <v>246</v>
      </c>
      <c r="U7" s="44" t="s">
        <v>24</v>
      </c>
      <c r="V7" s="44" t="s">
        <v>23</v>
      </c>
      <c r="W7" s="44" t="s">
        <v>15</v>
      </c>
      <c r="X7" s="44" t="s">
        <v>0</v>
      </c>
      <c r="Z7" s="43" t="s">
        <v>244</v>
      </c>
      <c r="AA7" s="43" t="s">
        <v>245</v>
      </c>
      <c r="AB7" s="44" t="s">
        <v>246</v>
      </c>
      <c r="AC7" s="44" t="s">
        <v>24</v>
      </c>
      <c r="AD7" s="44" t="s">
        <v>23</v>
      </c>
      <c r="AE7" s="44" t="s">
        <v>15</v>
      </c>
      <c r="AF7" s="44" t="s">
        <v>0</v>
      </c>
      <c r="AH7" s="43" t="s">
        <v>244</v>
      </c>
      <c r="AI7" s="43" t="s">
        <v>245</v>
      </c>
      <c r="AJ7" s="44" t="s">
        <v>246</v>
      </c>
      <c r="AK7" s="44" t="s">
        <v>24</v>
      </c>
      <c r="AL7" s="44" t="s">
        <v>23</v>
      </c>
      <c r="AM7" s="44" t="s">
        <v>15</v>
      </c>
      <c r="AN7" s="44" t="s">
        <v>0</v>
      </c>
    </row>
    <row r="8" spans="1:40" x14ac:dyDescent="0.25">
      <c r="B8" s="45" t="s">
        <v>247</v>
      </c>
      <c r="D8" s="46"/>
      <c r="E8" s="46"/>
      <c r="F8" s="46"/>
      <c r="G8" s="46"/>
      <c r="H8" s="46"/>
      <c r="J8" s="45" t="s">
        <v>247</v>
      </c>
      <c r="L8" s="46"/>
      <c r="M8" s="46"/>
      <c r="N8" s="46"/>
      <c r="O8" s="46"/>
      <c r="P8" s="46"/>
      <c r="R8" s="45" t="s">
        <v>247</v>
      </c>
      <c r="T8" s="46"/>
      <c r="U8" s="46"/>
      <c r="V8" s="46"/>
      <c r="W8" s="46"/>
      <c r="X8" s="46"/>
      <c r="Z8" s="45" t="s">
        <v>247</v>
      </c>
      <c r="AB8" s="46"/>
      <c r="AC8" s="46"/>
      <c r="AD8" s="46"/>
      <c r="AE8" s="46"/>
      <c r="AF8" s="46"/>
      <c r="AH8" s="45" t="s">
        <v>247</v>
      </c>
      <c r="AJ8" s="46"/>
      <c r="AK8" s="46"/>
      <c r="AL8" s="46"/>
      <c r="AM8" s="46"/>
      <c r="AN8" s="46"/>
    </row>
    <row r="9" spans="1:40" x14ac:dyDescent="0.25">
      <c r="B9" s="45"/>
      <c r="C9" t="s">
        <v>5</v>
      </c>
      <c r="D9" s="47">
        <v>3.0291611306526076</v>
      </c>
      <c r="E9" s="47">
        <v>12.281668271846316</v>
      </c>
      <c r="F9" s="47">
        <v>52.857571874083334</v>
      </c>
      <c r="G9" s="47">
        <v>66.59486315682507</v>
      </c>
      <c r="H9" s="47">
        <v>81.739407582206596</v>
      </c>
      <c r="J9" s="45"/>
      <c r="K9" t="s">
        <v>5</v>
      </c>
      <c r="L9" s="47">
        <v>3.0291611306526076</v>
      </c>
      <c r="M9" s="47">
        <v>12.281668271846316</v>
      </c>
      <c r="N9" s="47">
        <v>52.857571874083334</v>
      </c>
      <c r="O9" s="47">
        <v>66.59486315682507</v>
      </c>
      <c r="P9" s="47">
        <v>81.739407582206596</v>
      </c>
      <c r="R9" s="45"/>
      <c r="S9" t="s">
        <v>5</v>
      </c>
      <c r="T9" s="47">
        <v>3.0291611306526076</v>
      </c>
      <c r="U9" s="47">
        <v>12.281668271846316</v>
      </c>
      <c r="V9" s="47">
        <v>52.857571874083334</v>
      </c>
      <c r="W9" s="47">
        <v>66.59486315682507</v>
      </c>
      <c r="X9" s="47">
        <v>81.739407582206596</v>
      </c>
      <c r="Z9" s="45"/>
      <c r="AA9" t="s">
        <v>5</v>
      </c>
      <c r="AB9" s="47">
        <v>3.0291611306526076</v>
      </c>
      <c r="AC9" s="47">
        <v>12.281668271846316</v>
      </c>
      <c r="AD9" s="47">
        <v>52.857571874083334</v>
      </c>
      <c r="AE9" s="47">
        <v>66.59486315682507</v>
      </c>
      <c r="AF9" s="47">
        <v>81.739407582206596</v>
      </c>
      <c r="AH9" s="45"/>
      <c r="AI9" t="s">
        <v>5</v>
      </c>
      <c r="AJ9" s="47">
        <v>3.0291611306526076</v>
      </c>
      <c r="AK9" s="47">
        <v>12.281668271846316</v>
      </c>
      <c r="AL9" s="47">
        <v>52.857571874083334</v>
      </c>
      <c r="AM9" s="47">
        <v>66.59486315682507</v>
      </c>
      <c r="AN9" s="47">
        <v>81.739407582206596</v>
      </c>
    </row>
    <row r="10" spans="1:40" x14ac:dyDescent="0.25">
      <c r="B10" s="45"/>
      <c r="C10" t="s">
        <v>2</v>
      </c>
      <c r="D10" s="47">
        <v>3.0291611306526076</v>
      </c>
      <c r="E10" s="47">
        <v>12.420664131211854</v>
      </c>
      <c r="F10" s="47">
        <v>52.988490080135456</v>
      </c>
      <c r="G10" s="47">
        <v>67.463909949233454</v>
      </c>
      <c r="H10" s="47">
        <v>83.609677975885475</v>
      </c>
      <c r="J10" s="45"/>
      <c r="K10" t="s">
        <v>2</v>
      </c>
      <c r="L10" s="47">
        <v>3.0291611306526076</v>
      </c>
      <c r="M10" s="47">
        <v>12.420664131211854</v>
      </c>
      <c r="N10" s="47">
        <v>52.988490080135456</v>
      </c>
      <c r="O10" s="47">
        <v>67.463909949233454</v>
      </c>
      <c r="P10" s="47">
        <v>83.609677975885475</v>
      </c>
      <c r="R10" s="45"/>
      <c r="S10" t="s">
        <v>2</v>
      </c>
      <c r="T10" s="47">
        <v>3.0291611306526076</v>
      </c>
      <c r="U10" s="47">
        <v>12.420664131211854</v>
      </c>
      <c r="V10" s="47">
        <v>52.988490080135456</v>
      </c>
      <c r="W10" s="47">
        <v>67.463909949233454</v>
      </c>
      <c r="X10" s="47">
        <v>83.609677975885475</v>
      </c>
      <c r="Z10" s="45"/>
      <c r="AA10" t="s">
        <v>2</v>
      </c>
      <c r="AB10" s="47">
        <v>3.0291611306526076</v>
      </c>
      <c r="AC10" s="47">
        <v>12.420664131211854</v>
      </c>
      <c r="AD10" s="47">
        <v>52.988490080135456</v>
      </c>
      <c r="AE10" s="47">
        <v>67.463909949233454</v>
      </c>
      <c r="AF10" s="47">
        <v>83.609677975885475</v>
      </c>
      <c r="AH10" s="45"/>
      <c r="AI10" t="s">
        <v>2</v>
      </c>
      <c r="AJ10" s="47">
        <v>3.0291611306526076</v>
      </c>
      <c r="AK10" s="47">
        <v>12.420664131211854</v>
      </c>
      <c r="AL10" s="47">
        <v>52.988490080135456</v>
      </c>
      <c r="AM10" s="47">
        <v>67.463909949233454</v>
      </c>
      <c r="AN10" s="47">
        <v>83.609677975885475</v>
      </c>
    </row>
    <row r="11" spans="1:40" x14ac:dyDescent="0.25">
      <c r="B11" s="45"/>
      <c r="C11" t="s">
        <v>4</v>
      </c>
      <c r="D11" s="47">
        <v>3.0291611306526076</v>
      </c>
      <c r="E11" s="47">
        <v>12.823020566217348</v>
      </c>
      <c r="F11" s="47">
        <v>53.36746383449686</v>
      </c>
      <c r="G11" s="47">
        <v>69.979571716731357</v>
      </c>
      <c r="H11" s="47">
        <v>89.002710197047449</v>
      </c>
      <c r="J11" s="45"/>
      <c r="K11" t="s">
        <v>4</v>
      </c>
      <c r="L11" s="47">
        <v>3.0291611306526076</v>
      </c>
      <c r="M11" s="47">
        <v>12.823020566217348</v>
      </c>
      <c r="N11" s="47">
        <v>53.36746383449686</v>
      </c>
      <c r="O11" s="47">
        <v>69.979571716731357</v>
      </c>
      <c r="P11" s="47">
        <v>89.002710197047449</v>
      </c>
      <c r="R11" s="45"/>
      <c r="S11" t="s">
        <v>4</v>
      </c>
      <c r="T11" s="47">
        <v>3.0291611306526076</v>
      </c>
      <c r="U11" s="47">
        <v>12.823020566217348</v>
      </c>
      <c r="V11" s="47">
        <v>53.36746383449686</v>
      </c>
      <c r="W11" s="47">
        <v>69.979571716731357</v>
      </c>
      <c r="X11" s="47">
        <v>89.002710197047449</v>
      </c>
      <c r="Z11" s="45"/>
      <c r="AA11" t="s">
        <v>4</v>
      </c>
      <c r="AB11" s="47">
        <v>3.0291611306526076</v>
      </c>
      <c r="AC11" s="47">
        <v>12.823020566217348</v>
      </c>
      <c r="AD11" s="47">
        <v>53.36746383449686</v>
      </c>
      <c r="AE11" s="47">
        <v>69.979571716731357</v>
      </c>
      <c r="AF11" s="47">
        <v>89.002710197047449</v>
      </c>
      <c r="AH11" s="45"/>
      <c r="AI11" t="s">
        <v>4</v>
      </c>
      <c r="AJ11" s="47">
        <v>3.0291611306526076</v>
      </c>
      <c r="AK11" s="47">
        <v>12.823020566217348</v>
      </c>
      <c r="AL11" s="47">
        <v>53.36746383449686</v>
      </c>
      <c r="AM11" s="47">
        <v>69.979571716731357</v>
      </c>
      <c r="AN11" s="47">
        <v>89.002710197047449</v>
      </c>
    </row>
    <row r="12" spans="1:40" x14ac:dyDescent="0.25">
      <c r="B12" s="45"/>
      <c r="C12" t="s">
        <v>111</v>
      </c>
      <c r="D12" s="47">
        <v>3.0291611306526076</v>
      </c>
      <c r="E12" s="47">
        <v>12.310930558028533</v>
      </c>
      <c r="F12" s="47">
        <v>52.885133601673253</v>
      </c>
      <c r="G12" s="47">
        <v>66.777820376279479</v>
      </c>
      <c r="H12" s="47">
        <v>82.132018534360142</v>
      </c>
      <c r="J12" s="45"/>
      <c r="K12" t="s">
        <v>111</v>
      </c>
      <c r="L12" s="47">
        <v>3.0291611306526076</v>
      </c>
      <c r="M12" s="47">
        <v>12.310930558028533</v>
      </c>
      <c r="N12" s="47">
        <v>52.885133601673253</v>
      </c>
      <c r="O12" s="47">
        <v>66.777820376279479</v>
      </c>
      <c r="P12" s="47">
        <v>82.132018534360142</v>
      </c>
      <c r="R12" s="45"/>
      <c r="S12" t="s">
        <v>111</v>
      </c>
      <c r="T12" s="47">
        <v>3.0291611306526076</v>
      </c>
      <c r="U12" s="47">
        <v>12.310930558028533</v>
      </c>
      <c r="V12" s="47">
        <v>52.885133601673253</v>
      </c>
      <c r="W12" s="47">
        <v>66.777820376279479</v>
      </c>
      <c r="X12" s="47">
        <v>82.132018534360142</v>
      </c>
      <c r="Z12" s="45"/>
      <c r="AA12" t="s">
        <v>111</v>
      </c>
      <c r="AB12" s="47">
        <v>3.0291611306526076</v>
      </c>
      <c r="AC12" s="47">
        <v>12.310930558028533</v>
      </c>
      <c r="AD12" s="47">
        <v>52.885133601673253</v>
      </c>
      <c r="AE12" s="47">
        <v>66.777820376279479</v>
      </c>
      <c r="AF12" s="47">
        <v>82.132018534360142</v>
      </c>
      <c r="AH12" s="45"/>
      <c r="AI12" t="s">
        <v>111</v>
      </c>
      <c r="AJ12" s="47">
        <v>3.0291611306526076</v>
      </c>
      <c r="AK12" s="47">
        <v>12.310930558028533</v>
      </c>
      <c r="AL12" s="47">
        <v>52.885133601673253</v>
      </c>
      <c r="AM12" s="47">
        <v>66.777820376279479</v>
      </c>
      <c r="AN12" s="47">
        <v>82.132018534360142</v>
      </c>
    </row>
    <row r="13" spans="1:40" x14ac:dyDescent="0.25">
      <c r="B13" s="45"/>
      <c r="C13" t="s">
        <v>18</v>
      </c>
      <c r="D13" s="47">
        <v>3.0291611306526076</v>
      </c>
      <c r="E13" s="47">
        <v>12.310930558028533</v>
      </c>
      <c r="F13" s="47">
        <v>52.885133601673253</v>
      </c>
      <c r="G13" s="47">
        <v>66.777820376279479</v>
      </c>
      <c r="H13" s="47">
        <v>82.132018534360142</v>
      </c>
      <c r="J13" s="45"/>
      <c r="K13" t="s">
        <v>18</v>
      </c>
      <c r="L13" s="47">
        <v>3.0291611306526076</v>
      </c>
      <c r="M13" s="47">
        <v>12.310930558028533</v>
      </c>
      <c r="N13" s="47">
        <v>52.885133601673253</v>
      </c>
      <c r="O13" s="47">
        <v>66.777820376279479</v>
      </c>
      <c r="P13" s="47">
        <v>82.132018534360142</v>
      </c>
      <c r="R13" s="45"/>
      <c r="S13" t="s">
        <v>18</v>
      </c>
      <c r="T13" s="47">
        <v>3.0291611306526076</v>
      </c>
      <c r="U13" s="47">
        <v>12.310930558028533</v>
      </c>
      <c r="V13" s="47">
        <v>52.885133601673253</v>
      </c>
      <c r="W13" s="47">
        <v>66.777820376279479</v>
      </c>
      <c r="X13" s="47">
        <v>82.132018534360142</v>
      </c>
      <c r="Z13" s="45"/>
      <c r="AA13" t="s">
        <v>18</v>
      </c>
      <c r="AB13" s="47">
        <v>3.0291611306526076</v>
      </c>
      <c r="AC13" s="47">
        <v>12.310930558028533</v>
      </c>
      <c r="AD13" s="47">
        <v>52.885133601673253</v>
      </c>
      <c r="AE13" s="47">
        <v>66.777820376279479</v>
      </c>
      <c r="AF13" s="47">
        <v>82.132018534360142</v>
      </c>
      <c r="AH13" s="45"/>
      <c r="AI13" t="s">
        <v>18</v>
      </c>
      <c r="AJ13" s="47">
        <v>3.0291611306526076</v>
      </c>
      <c r="AK13" s="47">
        <v>12.310930558028533</v>
      </c>
      <c r="AL13" s="47">
        <v>52.885133601673253</v>
      </c>
      <c r="AM13" s="47">
        <v>66.777820376279479</v>
      </c>
      <c r="AN13" s="47">
        <v>82.132018534360142</v>
      </c>
    </row>
    <row r="14" spans="1:40" x14ac:dyDescent="0.25">
      <c r="B14" s="45"/>
      <c r="C14" t="s">
        <v>7</v>
      </c>
      <c r="D14" s="47">
        <v>3.0291611306526076</v>
      </c>
      <c r="E14" s="47">
        <v>17.651297786283333</v>
      </c>
      <c r="F14" s="47">
        <v>57.915148886833663</v>
      </c>
      <c r="G14" s="47">
        <v>100.16751292670618</v>
      </c>
      <c r="H14" s="47">
        <v>153.74057033478914</v>
      </c>
      <c r="J14" s="45"/>
      <c r="K14" t="s">
        <v>7</v>
      </c>
      <c r="L14" s="47">
        <v>3.0291611306526076</v>
      </c>
      <c r="M14" s="47">
        <v>17.651297786283333</v>
      </c>
      <c r="N14" s="47">
        <v>57.915148886833663</v>
      </c>
      <c r="O14" s="47">
        <v>100.16751292670618</v>
      </c>
      <c r="P14" s="47">
        <v>153.74057033478914</v>
      </c>
      <c r="R14" s="45"/>
      <c r="S14" t="s">
        <v>7</v>
      </c>
      <c r="T14" s="47">
        <v>3.0291611306526076</v>
      </c>
      <c r="U14" s="47">
        <v>17.651297786283333</v>
      </c>
      <c r="V14" s="47">
        <v>57.915148886833663</v>
      </c>
      <c r="W14" s="47">
        <v>100.16751292670618</v>
      </c>
      <c r="X14" s="47">
        <v>153.74057033478914</v>
      </c>
      <c r="Z14" s="45"/>
      <c r="AA14" t="s">
        <v>7</v>
      </c>
      <c r="AB14" s="47">
        <v>3.0291611306526076</v>
      </c>
      <c r="AC14" s="47">
        <v>17.651297786283333</v>
      </c>
      <c r="AD14" s="47">
        <v>57.915148886833663</v>
      </c>
      <c r="AE14" s="47">
        <v>100.16751292670618</v>
      </c>
      <c r="AF14" s="47">
        <v>153.74057033478914</v>
      </c>
      <c r="AH14" s="45"/>
      <c r="AI14" t="s">
        <v>7</v>
      </c>
      <c r="AJ14" s="47">
        <v>3.0291611306526076</v>
      </c>
      <c r="AK14" s="47">
        <v>17.651297786283333</v>
      </c>
      <c r="AL14" s="47">
        <v>57.915148886833663</v>
      </c>
      <c r="AM14" s="47">
        <v>100.16751292670618</v>
      </c>
      <c r="AN14" s="47">
        <v>153.74057033478914</v>
      </c>
    </row>
    <row r="15" spans="1:40" x14ac:dyDescent="0.25">
      <c r="B15" s="45"/>
      <c r="C15" t="s">
        <v>19</v>
      </c>
      <c r="D15" s="47">
        <v>3.0291611306526076</v>
      </c>
      <c r="E15" s="47">
        <v>15.800458185258041</v>
      </c>
      <c r="F15" s="47">
        <v>56.171869616771218</v>
      </c>
      <c r="G15" s="47">
        <v>88.595468796215826</v>
      </c>
      <c r="H15" s="47">
        <v>128.92403272392488</v>
      </c>
      <c r="J15" s="45"/>
      <c r="K15" t="s">
        <v>19</v>
      </c>
      <c r="L15" s="47">
        <v>3.0291611306526076</v>
      </c>
      <c r="M15" s="47">
        <v>15.800458185258041</v>
      </c>
      <c r="N15" s="47">
        <v>56.171869616771218</v>
      </c>
      <c r="O15" s="47">
        <v>88.595468796215826</v>
      </c>
      <c r="P15" s="47">
        <v>128.92403272392488</v>
      </c>
      <c r="R15" s="45"/>
      <c r="S15" t="s">
        <v>19</v>
      </c>
      <c r="T15" s="47">
        <v>3.0291611306526076</v>
      </c>
      <c r="U15" s="47">
        <v>15.800458185258041</v>
      </c>
      <c r="V15" s="47">
        <v>56.171869616771218</v>
      </c>
      <c r="W15" s="47">
        <v>88.595468796215826</v>
      </c>
      <c r="X15" s="47">
        <v>128.92403272392488</v>
      </c>
      <c r="Z15" s="45"/>
      <c r="AA15" t="s">
        <v>19</v>
      </c>
      <c r="AB15" s="47">
        <v>3.0291611306526076</v>
      </c>
      <c r="AC15" s="47">
        <v>15.800458185258041</v>
      </c>
      <c r="AD15" s="47">
        <v>56.171869616771218</v>
      </c>
      <c r="AE15" s="47">
        <v>88.595468796215826</v>
      </c>
      <c r="AF15" s="47">
        <v>128.92403272392488</v>
      </c>
      <c r="AH15" s="45"/>
      <c r="AI15" t="s">
        <v>19</v>
      </c>
      <c r="AJ15" s="47">
        <v>3.0291611306526076</v>
      </c>
      <c r="AK15" s="47">
        <v>15.800458185258041</v>
      </c>
      <c r="AL15" s="47">
        <v>56.171869616771218</v>
      </c>
      <c r="AM15" s="47">
        <v>88.595468796215826</v>
      </c>
      <c r="AN15" s="47">
        <v>128.92403272392488</v>
      </c>
    </row>
    <row r="16" spans="1:40" x14ac:dyDescent="0.25">
      <c r="B16" s="45"/>
      <c r="C16" t="s">
        <v>116</v>
      </c>
      <c r="D16" s="47">
        <v>3.0291611306526076</v>
      </c>
      <c r="E16" s="47">
        <v>12.310930558028533</v>
      </c>
      <c r="F16" s="47">
        <v>52.885133601673253</v>
      </c>
      <c r="G16" s="47">
        <v>66.777820376279479</v>
      </c>
      <c r="H16" s="47">
        <v>82.132018534360142</v>
      </c>
      <c r="J16" s="45"/>
      <c r="K16" t="s">
        <v>116</v>
      </c>
      <c r="L16" s="47">
        <v>3.0291611306526076</v>
      </c>
      <c r="M16" s="47">
        <v>12.310930558028533</v>
      </c>
      <c r="N16" s="47">
        <v>52.885133601673253</v>
      </c>
      <c r="O16" s="47">
        <v>66.777820376279479</v>
      </c>
      <c r="P16" s="47">
        <v>82.132018534360142</v>
      </c>
      <c r="R16" s="45"/>
      <c r="S16" t="s">
        <v>116</v>
      </c>
      <c r="T16" s="47">
        <v>3.0291611306526076</v>
      </c>
      <c r="U16" s="47">
        <v>12.310930558028533</v>
      </c>
      <c r="V16" s="47">
        <v>52.885133601673253</v>
      </c>
      <c r="W16" s="47">
        <v>66.777820376279479</v>
      </c>
      <c r="X16" s="47">
        <v>82.132018534360142</v>
      </c>
      <c r="Z16" s="45"/>
      <c r="AA16" t="s">
        <v>116</v>
      </c>
      <c r="AB16" s="47">
        <v>3.0291611306526076</v>
      </c>
      <c r="AC16" s="47">
        <v>12.310930558028533</v>
      </c>
      <c r="AD16" s="47">
        <v>52.885133601673253</v>
      </c>
      <c r="AE16" s="47">
        <v>66.777820376279479</v>
      </c>
      <c r="AF16" s="47">
        <v>82.132018534360142</v>
      </c>
      <c r="AH16" s="45"/>
      <c r="AI16" t="s">
        <v>116</v>
      </c>
      <c r="AJ16" s="47">
        <v>3.0291611306526076</v>
      </c>
      <c r="AK16" s="47">
        <v>12.310930558028533</v>
      </c>
      <c r="AL16" s="47">
        <v>52.885133601673253</v>
      </c>
      <c r="AM16" s="47">
        <v>66.777820376279479</v>
      </c>
      <c r="AN16" s="47">
        <v>82.132018534360142</v>
      </c>
    </row>
    <row r="17" spans="2:40" x14ac:dyDescent="0.25">
      <c r="B17" s="45"/>
      <c r="C17" t="s">
        <v>118</v>
      </c>
      <c r="D17" s="47">
        <v>3.0291611306526076</v>
      </c>
      <c r="E17" s="47">
        <v>12.310930558028533</v>
      </c>
      <c r="F17" s="47">
        <v>52.885133601673253</v>
      </c>
      <c r="G17" s="47">
        <v>66.777820376279479</v>
      </c>
      <c r="H17" s="47">
        <v>82.132018534360142</v>
      </c>
      <c r="J17" s="45"/>
      <c r="K17" t="s">
        <v>118</v>
      </c>
      <c r="L17" s="47">
        <v>3.0291611306526076</v>
      </c>
      <c r="M17" s="47">
        <v>12.310930558028533</v>
      </c>
      <c r="N17" s="47">
        <v>52.885133601673253</v>
      </c>
      <c r="O17" s="47">
        <v>66.777820376279479</v>
      </c>
      <c r="P17" s="47">
        <v>82.132018534360142</v>
      </c>
      <c r="R17" s="45"/>
      <c r="S17" t="s">
        <v>118</v>
      </c>
      <c r="T17" s="47">
        <v>3.0291611306526076</v>
      </c>
      <c r="U17" s="47">
        <v>12.310930558028533</v>
      </c>
      <c r="V17" s="47">
        <v>52.885133601673253</v>
      </c>
      <c r="W17" s="47">
        <v>66.777820376279479</v>
      </c>
      <c r="X17" s="47">
        <v>82.132018534360142</v>
      </c>
      <c r="Z17" s="45"/>
      <c r="AA17" t="s">
        <v>118</v>
      </c>
      <c r="AB17" s="47">
        <v>3.0291611306526076</v>
      </c>
      <c r="AC17" s="47">
        <v>12.310930558028533</v>
      </c>
      <c r="AD17" s="47">
        <v>52.885133601673253</v>
      </c>
      <c r="AE17" s="47">
        <v>66.777820376279479</v>
      </c>
      <c r="AF17" s="47">
        <v>82.132018534360142</v>
      </c>
      <c r="AH17" s="45"/>
      <c r="AI17" t="s">
        <v>118</v>
      </c>
      <c r="AJ17" s="47">
        <v>3.0291611306526076</v>
      </c>
      <c r="AK17" s="47">
        <v>12.310930558028533</v>
      </c>
      <c r="AL17" s="47">
        <v>52.885133601673253</v>
      </c>
      <c r="AM17" s="47">
        <v>66.777820376279479</v>
      </c>
      <c r="AN17" s="47">
        <v>82.132018534360142</v>
      </c>
    </row>
    <row r="18" spans="2:40" x14ac:dyDescent="0.25">
      <c r="B18" s="45"/>
      <c r="C18" t="s">
        <v>16</v>
      </c>
      <c r="D18" s="47">
        <v>3.0291611306526076</v>
      </c>
      <c r="E18" s="47">
        <v>15.800458185258041</v>
      </c>
      <c r="F18" s="47">
        <v>56.171869616771218</v>
      </c>
      <c r="G18" s="47">
        <v>88.595468796215826</v>
      </c>
      <c r="H18" s="47">
        <v>128.92403272392488</v>
      </c>
      <c r="J18" s="45"/>
      <c r="K18" t="s">
        <v>16</v>
      </c>
      <c r="L18" s="47">
        <v>3.0291611306526076</v>
      </c>
      <c r="M18" s="47">
        <v>15.800458185258041</v>
      </c>
      <c r="N18" s="47">
        <v>56.171869616771218</v>
      </c>
      <c r="O18" s="47">
        <v>88.595468796215826</v>
      </c>
      <c r="P18" s="47">
        <v>128.92403272392488</v>
      </c>
      <c r="R18" s="45"/>
      <c r="S18" t="s">
        <v>16</v>
      </c>
      <c r="T18" s="47">
        <v>3.0291611306526076</v>
      </c>
      <c r="U18" s="47">
        <v>15.800458185258041</v>
      </c>
      <c r="V18" s="47">
        <v>56.171869616771218</v>
      </c>
      <c r="W18" s="47">
        <v>88.595468796215826</v>
      </c>
      <c r="X18" s="47">
        <v>128.92403272392488</v>
      </c>
      <c r="Z18" s="45"/>
      <c r="AA18" t="s">
        <v>16</v>
      </c>
      <c r="AB18" s="47">
        <v>3.0291611306526076</v>
      </c>
      <c r="AC18" s="47">
        <v>15.800458185258041</v>
      </c>
      <c r="AD18" s="47">
        <v>56.171869616771218</v>
      </c>
      <c r="AE18" s="47">
        <v>88.595468796215826</v>
      </c>
      <c r="AF18" s="47">
        <v>128.92403272392488</v>
      </c>
      <c r="AH18" s="45"/>
      <c r="AI18" t="s">
        <v>16</v>
      </c>
      <c r="AJ18" s="47">
        <v>3.0291611306526076</v>
      </c>
      <c r="AK18" s="47">
        <v>15.800458185258041</v>
      </c>
      <c r="AL18" s="47">
        <v>56.171869616771218</v>
      </c>
      <c r="AM18" s="47">
        <v>88.595468796215826</v>
      </c>
      <c r="AN18" s="47">
        <v>128.92403272392488</v>
      </c>
    </row>
    <row r="19" spans="2:40" x14ac:dyDescent="0.25">
      <c r="B19" s="45"/>
      <c r="C19" t="s">
        <v>17</v>
      </c>
      <c r="D19" s="47">
        <v>3.0291611306526076</v>
      </c>
      <c r="E19" s="47">
        <v>15.800458185258041</v>
      </c>
      <c r="F19" s="47">
        <v>56.171869616771218</v>
      </c>
      <c r="G19" s="47">
        <v>88.595468796215826</v>
      </c>
      <c r="H19" s="47">
        <v>128.92403272392488</v>
      </c>
      <c r="J19" s="45"/>
      <c r="K19" t="s">
        <v>17</v>
      </c>
      <c r="L19" s="47">
        <v>3.0291611306526076</v>
      </c>
      <c r="M19" s="47">
        <v>15.800458185258041</v>
      </c>
      <c r="N19" s="47">
        <v>56.171869616771218</v>
      </c>
      <c r="O19" s="47">
        <v>88.595468796215826</v>
      </c>
      <c r="P19" s="47">
        <v>128.92403272392488</v>
      </c>
      <c r="R19" s="45"/>
      <c r="S19" t="s">
        <v>17</v>
      </c>
      <c r="T19" s="47">
        <v>3.0291611306526076</v>
      </c>
      <c r="U19" s="47">
        <v>15.800458185258041</v>
      </c>
      <c r="V19" s="47">
        <v>56.171869616771218</v>
      </c>
      <c r="W19" s="47">
        <v>88.595468796215826</v>
      </c>
      <c r="X19" s="47">
        <v>128.92403272392488</v>
      </c>
      <c r="Z19" s="45"/>
      <c r="AA19" t="s">
        <v>17</v>
      </c>
      <c r="AB19" s="47">
        <v>3.0291611306526076</v>
      </c>
      <c r="AC19" s="47">
        <v>15.800458185258041</v>
      </c>
      <c r="AD19" s="47">
        <v>56.171869616771218</v>
      </c>
      <c r="AE19" s="47">
        <v>88.595468796215826</v>
      </c>
      <c r="AF19" s="47">
        <v>128.92403272392488</v>
      </c>
      <c r="AH19" s="45"/>
      <c r="AI19" t="s">
        <v>17</v>
      </c>
      <c r="AJ19" s="47">
        <v>3.0291611306526076</v>
      </c>
      <c r="AK19" s="47">
        <v>15.800458185258041</v>
      </c>
      <c r="AL19" s="47">
        <v>56.171869616771218</v>
      </c>
      <c r="AM19" s="47">
        <v>88.595468796215826</v>
      </c>
      <c r="AN19" s="47">
        <v>128.92403272392488</v>
      </c>
    </row>
    <row r="20" spans="2:40" x14ac:dyDescent="0.25">
      <c r="B20" s="45"/>
      <c r="C20" t="s">
        <v>122</v>
      </c>
      <c r="D20" s="47">
        <v>3.0291611306526076</v>
      </c>
      <c r="E20" s="47">
        <v>16.166236762535764</v>
      </c>
      <c r="F20" s="47">
        <v>56.516391211645228</v>
      </c>
      <c r="G20" s="47">
        <v>90.882434039395733</v>
      </c>
      <c r="H20" s="47">
        <v>133.83166962584434</v>
      </c>
      <c r="J20" s="45"/>
      <c r="K20" t="s">
        <v>122</v>
      </c>
      <c r="L20" s="47">
        <v>3.0291611306526076</v>
      </c>
      <c r="M20" s="47">
        <v>16.166236762535764</v>
      </c>
      <c r="N20" s="47">
        <v>56.516391211645228</v>
      </c>
      <c r="O20" s="47">
        <v>90.882434039395733</v>
      </c>
      <c r="P20" s="47">
        <v>133.83166962584434</v>
      </c>
      <c r="R20" s="45"/>
      <c r="S20" t="s">
        <v>122</v>
      </c>
      <c r="T20" s="47">
        <v>3.0291611306526076</v>
      </c>
      <c r="U20" s="47">
        <v>16.166236762535764</v>
      </c>
      <c r="V20" s="47">
        <v>56.516391211645228</v>
      </c>
      <c r="W20" s="47">
        <v>90.882434039395733</v>
      </c>
      <c r="X20" s="47">
        <v>133.83166962584434</v>
      </c>
      <c r="Z20" s="45"/>
      <c r="AA20" t="s">
        <v>122</v>
      </c>
      <c r="AB20" s="47">
        <v>3.0291611306526076</v>
      </c>
      <c r="AC20" s="47">
        <v>16.166236762535764</v>
      </c>
      <c r="AD20" s="47">
        <v>56.516391211645228</v>
      </c>
      <c r="AE20" s="47">
        <v>90.882434039395733</v>
      </c>
      <c r="AF20" s="47">
        <v>133.83166962584434</v>
      </c>
      <c r="AH20" s="45"/>
      <c r="AI20" t="s">
        <v>122</v>
      </c>
      <c r="AJ20" s="47">
        <v>3.0291611306526076</v>
      </c>
      <c r="AK20" s="47">
        <v>16.166236762535764</v>
      </c>
      <c r="AL20" s="47">
        <v>56.516391211645228</v>
      </c>
      <c r="AM20" s="47">
        <v>90.882434039395733</v>
      </c>
      <c r="AN20" s="47">
        <v>133.83166962584434</v>
      </c>
    </row>
    <row r="21" spans="2:40" x14ac:dyDescent="0.25">
      <c r="B21" s="45"/>
      <c r="C21" t="s">
        <v>124</v>
      </c>
      <c r="D21" s="47">
        <v>3.0291611306526076</v>
      </c>
      <c r="E21" s="47">
        <v>12.056237046684194</v>
      </c>
      <c r="F21" s="47">
        <v>52.645241436895695</v>
      </c>
      <c r="G21" s="47">
        <v>65.121882425869828</v>
      </c>
      <c r="H21" s="47">
        <v>78.563736380914122</v>
      </c>
      <c r="J21" s="45"/>
      <c r="K21" t="s">
        <v>124</v>
      </c>
      <c r="L21" s="47">
        <v>3.0291611306526076</v>
      </c>
      <c r="M21" s="47">
        <v>12.056237046684194</v>
      </c>
      <c r="N21" s="47">
        <v>52.645241436895695</v>
      </c>
      <c r="O21" s="47">
        <v>65.121882425869828</v>
      </c>
      <c r="P21" s="47">
        <v>78.563736380914122</v>
      </c>
      <c r="R21" s="45"/>
      <c r="S21" t="s">
        <v>124</v>
      </c>
      <c r="T21" s="47">
        <v>3.0291611306526076</v>
      </c>
      <c r="U21" s="47">
        <v>12.056237046684194</v>
      </c>
      <c r="V21" s="47">
        <v>52.645241436895695</v>
      </c>
      <c r="W21" s="47">
        <v>65.121882425869828</v>
      </c>
      <c r="X21" s="47">
        <v>78.563736380914122</v>
      </c>
      <c r="Z21" s="45"/>
      <c r="AA21" t="s">
        <v>124</v>
      </c>
      <c r="AB21" s="47">
        <v>3.0291611306526076</v>
      </c>
      <c r="AC21" s="47">
        <v>12.056237046684194</v>
      </c>
      <c r="AD21" s="47">
        <v>52.645241436895695</v>
      </c>
      <c r="AE21" s="47">
        <v>65.121882425869828</v>
      </c>
      <c r="AF21" s="47">
        <v>78.563736380914122</v>
      </c>
      <c r="AH21" s="45"/>
      <c r="AI21" t="s">
        <v>124</v>
      </c>
      <c r="AJ21" s="47">
        <v>3.0291611306526076</v>
      </c>
      <c r="AK21" s="47">
        <v>12.056237046684194</v>
      </c>
      <c r="AL21" s="47">
        <v>52.645241436895695</v>
      </c>
      <c r="AM21" s="47">
        <v>65.121882425869828</v>
      </c>
      <c r="AN21" s="47">
        <v>78.563736380914122</v>
      </c>
    </row>
    <row r="22" spans="2:40" x14ac:dyDescent="0.25">
      <c r="B22" s="45"/>
      <c r="C22" t="s">
        <v>6</v>
      </c>
      <c r="D22" s="47">
        <v>3.0291611306526076</v>
      </c>
      <c r="E22" s="47">
        <v>12.553013964748605</v>
      </c>
      <c r="F22" s="47">
        <v>53.113148489796139</v>
      </c>
      <c r="G22" s="47">
        <v>70.954244361274263</v>
      </c>
      <c r="H22" s="47">
        <v>89.661017913755856</v>
      </c>
      <c r="J22" s="45"/>
      <c r="K22" t="s">
        <v>6</v>
      </c>
      <c r="L22" s="47">
        <v>3.0291611306526076</v>
      </c>
      <c r="M22" s="47">
        <v>12.553013964748605</v>
      </c>
      <c r="N22" s="47">
        <v>53.113148489796139</v>
      </c>
      <c r="O22" s="47">
        <v>70.954244361274263</v>
      </c>
      <c r="P22" s="47">
        <v>89.661017913755856</v>
      </c>
      <c r="R22" s="45"/>
      <c r="S22" t="s">
        <v>6</v>
      </c>
      <c r="T22" s="47">
        <v>3.0291611306526076</v>
      </c>
      <c r="U22" s="47">
        <v>12.553013964748605</v>
      </c>
      <c r="V22" s="47">
        <v>53.113148489796139</v>
      </c>
      <c r="W22" s="47">
        <v>70.954244361274263</v>
      </c>
      <c r="X22" s="47">
        <v>89.661017913755856</v>
      </c>
      <c r="Z22" s="45"/>
      <c r="AA22" t="s">
        <v>6</v>
      </c>
      <c r="AB22" s="47">
        <v>3.0291611306526076</v>
      </c>
      <c r="AC22" s="47">
        <v>12.553013964748605</v>
      </c>
      <c r="AD22" s="47">
        <v>53.113148489796139</v>
      </c>
      <c r="AE22" s="47">
        <v>70.954244361274263</v>
      </c>
      <c r="AF22" s="47">
        <v>89.661017913755856</v>
      </c>
      <c r="AH22" s="45"/>
      <c r="AI22" t="s">
        <v>6</v>
      </c>
      <c r="AJ22" s="47">
        <v>3.0291611306526076</v>
      </c>
      <c r="AK22" s="47">
        <v>12.553013964748605</v>
      </c>
      <c r="AL22" s="47">
        <v>53.113148489796139</v>
      </c>
      <c r="AM22" s="47">
        <v>70.954244361274263</v>
      </c>
      <c r="AN22" s="47">
        <v>89.661017913755856</v>
      </c>
    </row>
    <row r="23" spans="2:40" x14ac:dyDescent="0.25">
      <c r="B23" s="45"/>
      <c r="C23" t="s">
        <v>127</v>
      </c>
      <c r="D23" s="47">
        <v>3.0291611306526076</v>
      </c>
      <c r="E23" s="47">
        <v>15.017597654195141</v>
      </c>
      <c r="F23" s="47">
        <v>55.434504512633609</v>
      </c>
      <c r="G23" s="47">
        <v>86.109564828965247</v>
      </c>
      <c r="H23" s="47">
        <v>122.12040844689147</v>
      </c>
      <c r="J23" s="45"/>
      <c r="K23" t="s">
        <v>127</v>
      </c>
      <c r="L23" s="47">
        <v>3.0291611306526076</v>
      </c>
      <c r="M23" s="47">
        <v>15.017597654195141</v>
      </c>
      <c r="N23" s="47">
        <v>55.434504512633609</v>
      </c>
      <c r="O23" s="47">
        <v>86.109564828965247</v>
      </c>
      <c r="P23" s="47">
        <v>122.12040844689147</v>
      </c>
      <c r="R23" s="45"/>
      <c r="S23" t="s">
        <v>127</v>
      </c>
      <c r="T23" s="47">
        <v>3.0291611306526076</v>
      </c>
      <c r="U23" s="47">
        <v>15.017597654195141</v>
      </c>
      <c r="V23" s="47">
        <v>55.434504512633609</v>
      </c>
      <c r="W23" s="47">
        <v>86.109564828965247</v>
      </c>
      <c r="X23" s="47">
        <v>122.12040844689147</v>
      </c>
      <c r="Z23" s="45"/>
      <c r="AA23" t="s">
        <v>127</v>
      </c>
      <c r="AB23" s="47">
        <v>3.0291611306526076</v>
      </c>
      <c r="AC23" s="47">
        <v>15.017597654195141</v>
      </c>
      <c r="AD23" s="47">
        <v>55.434504512633609</v>
      </c>
      <c r="AE23" s="47">
        <v>86.109564828965247</v>
      </c>
      <c r="AF23" s="47">
        <v>122.12040844689147</v>
      </c>
      <c r="AH23" s="45"/>
      <c r="AI23" t="s">
        <v>127</v>
      </c>
      <c r="AJ23" s="47">
        <v>3.0291611306526076</v>
      </c>
      <c r="AK23" s="47">
        <v>15.017597654195141</v>
      </c>
      <c r="AL23" s="47">
        <v>55.434504512633609</v>
      </c>
      <c r="AM23" s="47">
        <v>86.109564828965247</v>
      </c>
      <c r="AN23" s="47">
        <v>122.12040844689147</v>
      </c>
    </row>
    <row r="24" spans="2:40" x14ac:dyDescent="0.25">
      <c r="B24" s="45"/>
      <c r="C24" t="s">
        <v>129</v>
      </c>
      <c r="D24" s="47">
        <v>3.0291611306526076</v>
      </c>
      <c r="E24" s="47">
        <v>16.045340087313754</v>
      </c>
      <c r="F24" s="47">
        <v>56.402520367506554</v>
      </c>
      <c r="G24" s="47">
        <v>92.47182863716904</v>
      </c>
      <c r="H24" s="47">
        <v>135.74704300060355</v>
      </c>
      <c r="J24" s="45"/>
      <c r="K24" t="s">
        <v>129</v>
      </c>
      <c r="L24" s="47">
        <v>3.0291611306526076</v>
      </c>
      <c r="M24" s="47">
        <v>16.045340087313754</v>
      </c>
      <c r="N24" s="47">
        <v>56.402520367506554</v>
      </c>
      <c r="O24" s="47">
        <v>92.47182863716904</v>
      </c>
      <c r="P24" s="47">
        <v>135.74704300060355</v>
      </c>
      <c r="R24" s="45"/>
      <c r="S24" t="s">
        <v>129</v>
      </c>
      <c r="T24" s="47">
        <v>3.0291611306526076</v>
      </c>
      <c r="U24" s="47">
        <v>16.045340087313754</v>
      </c>
      <c r="V24" s="47">
        <v>56.402520367506554</v>
      </c>
      <c r="W24" s="47">
        <v>92.47182863716904</v>
      </c>
      <c r="X24" s="47">
        <v>135.74704300060355</v>
      </c>
      <c r="Z24" s="45"/>
      <c r="AA24" t="s">
        <v>129</v>
      </c>
      <c r="AB24" s="47">
        <v>3.0291611306526076</v>
      </c>
      <c r="AC24" s="47">
        <v>16.045340087313754</v>
      </c>
      <c r="AD24" s="47">
        <v>56.402520367506554</v>
      </c>
      <c r="AE24" s="47">
        <v>92.47182863716904</v>
      </c>
      <c r="AF24" s="47">
        <v>135.74704300060355</v>
      </c>
      <c r="AH24" s="45"/>
      <c r="AI24" t="s">
        <v>129</v>
      </c>
      <c r="AJ24" s="47">
        <v>3.0291611306526076</v>
      </c>
      <c r="AK24" s="47">
        <v>16.045340087313754</v>
      </c>
      <c r="AL24" s="47">
        <v>56.402520367506554</v>
      </c>
      <c r="AM24" s="47">
        <v>92.47182863716904</v>
      </c>
      <c r="AN24" s="47">
        <v>135.74704300060355</v>
      </c>
    </row>
    <row r="25" spans="2:40" x14ac:dyDescent="0.25">
      <c r="B25" s="45"/>
      <c r="C25" t="s">
        <v>131</v>
      </c>
      <c r="D25" s="47">
        <v>3.0291611306526076</v>
      </c>
      <c r="E25" s="47">
        <v>15.190034517225389</v>
      </c>
      <c r="F25" s="47">
        <v>55.596920320329041</v>
      </c>
      <c r="G25" s="47">
        <v>87.060671031182338</v>
      </c>
      <c r="H25" s="47">
        <v>124.12954386120298</v>
      </c>
      <c r="J25" s="45"/>
      <c r="K25" t="s">
        <v>131</v>
      </c>
      <c r="L25" s="47">
        <v>3.0291611306526076</v>
      </c>
      <c r="M25" s="47">
        <v>15.190034517225389</v>
      </c>
      <c r="N25" s="47">
        <v>55.596920320329041</v>
      </c>
      <c r="O25" s="47">
        <v>87.060671031182338</v>
      </c>
      <c r="P25" s="47">
        <v>124.12954386120298</v>
      </c>
      <c r="R25" s="45"/>
      <c r="S25" t="s">
        <v>131</v>
      </c>
      <c r="T25" s="47">
        <v>3.0291611306526076</v>
      </c>
      <c r="U25" s="47">
        <v>15.190034517225389</v>
      </c>
      <c r="V25" s="47">
        <v>55.596920320329041</v>
      </c>
      <c r="W25" s="47">
        <v>87.060671031182338</v>
      </c>
      <c r="X25" s="47">
        <v>124.12954386120298</v>
      </c>
      <c r="Z25" s="45"/>
      <c r="AA25" t="s">
        <v>131</v>
      </c>
      <c r="AB25" s="47">
        <v>3.0291611306526076</v>
      </c>
      <c r="AC25" s="47">
        <v>15.190034517225389</v>
      </c>
      <c r="AD25" s="47">
        <v>55.596920320329041</v>
      </c>
      <c r="AE25" s="47">
        <v>87.060671031182338</v>
      </c>
      <c r="AF25" s="47">
        <v>124.12954386120298</v>
      </c>
      <c r="AH25" s="45"/>
      <c r="AI25" t="s">
        <v>131</v>
      </c>
      <c r="AJ25" s="47">
        <v>3.0291611306526076</v>
      </c>
      <c r="AK25" s="47">
        <v>15.190034517225389</v>
      </c>
      <c r="AL25" s="47">
        <v>55.596920320329041</v>
      </c>
      <c r="AM25" s="47">
        <v>87.060671031182338</v>
      </c>
      <c r="AN25" s="47">
        <v>124.12954386120298</v>
      </c>
    </row>
    <row r="26" spans="2:40" x14ac:dyDescent="0.25">
      <c r="B26" s="45"/>
      <c r="C26" t="s">
        <v>133</v>
      </c>
      <c r="D26" s="47">
        <v>3.0291611306526076</v>
      </c>
      <c r="E26" s="47">
        <v>16.217776950344007</v>
      </c>
      <c r="F26" s="47">
        <v>56.564936175202014</v>
      </c>
      <c r="G26" s="47">
        <v>93.42293483938613</v>
      </c>
      <c r="H26" s="47">
        <v>137.76691515681404</v>
      </c>
      <c r="J26" s="45"/>
      <c r="K26" t="s">
        <v>133</v>
      </c>
      <c r="L26" s="47">
        <v>3.0291611306526076</v>
      </c>
      <c r="M26" s="47">
        <v>16.217776950344007</v>
      </c>
      <c r="N26" s="47">
        <v>56.564936175202014</v>
      </c>
      <c r="O26" s="47">
        <v>93.42293483938613</v>
      </c>
      <c r="P26" s="47">
        <v>137.76691515681404</v>
      </c>
      <c r="R26" s="45"/>
      <c r="S26" t="s">
        <v>133</v>
      </c>
      <c r="T26" s="47">
        <v>3.0291611306526076</v>
      </c>
      <c r="U26" s="47">
        <v>16.217776950344007</v>
      </c>
      <c r="V26" s="47">
        <v>56.564936175202014</v>
      </c>
      <c r="W26" s="47">
        <v>93.42293483938613</v>
      </c>
      <c r="X26" s="47">
        <v>137.76691515681404</v>
      </c>
      <c r="Z26" s="45"/>
      <c r="AA26" t="s">
        <v>133</v>
      </c>
      <c r="AB26" s="47">
        <v>3.0291611306526076</v>
      </c>
      <c r="AC26" s="47">
        <v>16.217776950344007</v>
      </c>
      <c r="AD26" s="47">
        <v>56.564936175202014</v>
      </c>
      <c r="AE26" s="47">
        <v>93.42293483938613</v>
      </c>
      <c r="AF26" s="47">
        <v>137.76691515681404</v>
      </c>
      <c r="AH26" s="45"/>
      <c r="AI26" t="s">
        <v>133</v>
      </c>
      <c r="AJ26" s="47">
        <v>3.0291611306526076</v>
      </c>
      <c r="AK26" s="47">
        <v>16.217776950344007</v>
      </c>
      <c r="AL26" s="47">
        <v>56.564936175202014</v>
      </c>
      <c r="AM26" s="47">
        <v>93.42293483938613</v>
      </c>
      <c r="AN26" s="47">
        <v>137.76691515681404</v>
      </c>
    </row>
    <row r="27" spans="2:40" x14ac:dyDescent="0.25">
      <c r="B27" s="45"/>
      <c r="D27" s="47"/>
      <c r="E27" s="47"/>
      <c r="F27" s="47"/>
      <c r="G27" s="47"/>
      <c r="H27" s="47"/>
      <c r="J27" s="45"/>
      <c r="L27" s="47"/>
      <c r="M27" s="47"/>
      <c r="N27" s="47"/>
      <c r="O27" s="47"/>
      <c r="P27" s="47"/>
      <c r="R27" s="45"/>
      <c r="T27" s="47"/>
      <c r="U27" s="47"/>
      <c r="V27" s="47"/>
      <c r="W27" s="47"/>
      <c r="X27" s="47"/>
      <c r="Z27" s="45"/>
      <c r="AB27" s="47"/>
      <c r="AC27" s="47"/>
      <c r="AD27" s="47"/>
      <c r="AE27" s="47"/>
      <c r="AF27" s="47"/>
      <c r="AH27" s="45"/>
      <c r="AJ27" s="47"/>
      <c r="AK27" s="47"/>
      <c r="AL27" s="47"/>
      <c r="AM27" s="47"/>
      <c r="AN27" s="47"/>
    </row>
    <row r="28" spans="2:40" x14ac:dyDescent="0.25">
      <c r="B28" s="45" t="s">
        <v>248</v>
      </c>
      <c r="D28" s="47"/>
      <c r="E28" s="47"/>
      <c r="F28" s="47"/>
      <c r="G28" s="47"/>
      <c r="H28" s="47"/>
      <c r="J28" s="45" t="s">
        <v>248</v>
      </c>
      <c r="L28" s="47"/>
      <c r="M28" s="47"/>
      <c r="N28" s="47"/>
      <c r="O28" s="47"/>
      <c r="P28" s="47"/>
      <c r="R28" s="45" t="s">
        <v>248</v>
      </c>
      <c r="T28" s="47"/>
      <c r="U28" s="47"/>
      <c r="V28" s="47"/>
      <c r="W28" s="47"/>
      <c r="X28" s="47"/>
      <c r="Z28" s="45" t="s">
        <v>248</v>
      </c>
      <c r="AB28" s="47"/>
      <c r="AC28" s="47"/>
      <c r="AD28" s="47"/>
      <c r="AE28" s="47"/>
      <c r="AF28" s="47"/>
      <c r="AH28" s="45" t="s">
        <v>248</v>
      </c>
      <c r="AJ28" s="47"/>
      <c r="AK28" s="47"/>
      <c r="AL28" s="47"/>
      <c r="AM28" s="47"/>
      <c r="AN28" s="47"/>
    </row>
    <row r="29" spans="2:40" x14ac:dyDescent="0.25">
      <c r="B29" s="45"/>
      <c r="C29" t="s">
        <v>136</v>
      </c>
      <c r="D29" s="47">
        <v>3.0291611306526076</v>
      </c>
      <c r="E29" s="47">
        <v>14.337343876147134</v>
      </c>
      <c r="F29" s="47">
        <v>54.793783237275214</v>
      </c>
      <c r="G29" s="47">
        <v>82.237473027526207</v>
      </c>
      <c r="H29" s="47">
        <v>113.88881064898914</v>
      </c>
      <c r="J29" s="45"/>
      <c r="K29" t="s">
        <v>136</v>
      </c>
      <c r="L29" s="47">
        <v>3.0291611306526076</v>
      </c>
      <c r="M29" s="47">
        <v>14.337343876147134</v>
      </c>
      <c r="N29" s="47">
        <v>54.793783237275214</v>
      </c>
      <c r="O29" s="47">
        <v>82.237473027526207</v>
      </c>
      <c r="P29" s="47">
        <v>113.88881064898914</v>
      </c>
      <c r="R29" s="45"/>
      <c r="S29" t="s">
        <v>136</v>
      </c>
      <c r="T29" s="47">
        <v>3.0291611306526076</v>
      </c>
      <c r="U29" s="47">
        <v>14.337343876147134</v>
      </c>
      <c r="V29" s="47">
        <v>54.793783237275214</v>
      </c>
      <c r="W29" s="47">
        <v>82.237473027526207</v>
      </c>
      <c r="X29" s="47">
        <v>113.88881064898914</v>
      </c>
      <c r="Z29" s="45"/>
      <c r="AA29" t="s">
        <v>136</v>
      </c>
      <c r="AB29" s="47">
        <v>3.0291611306526076</v>
      </c>
      <c r="AC29" s="47">
        <v>14.337343876147134</v>
      </c>
      <c r="AD29" s="47">
        <v>54.793783237275214</v>
      </c>
      <c r="AE29" s="47">
        <v>82.237473027526207</v>
      </c>
      <c r="AF29" s="47">
        <v>113.88881064898914</v>
      </c>
      <c r="AH29" s="45"/>
      <c r="AI29" t="s">
        <v>136</v>
      </c>
      <c r="AJ29" s="47">
        <v>3.0291611306526076</v>
      </c>
      <c r="AK29" s="47">
        <v>14.337343876147134</v>
      </c>
      <c r="AL29" s="47">
        <v>54.793783237275214</v>
      </c>
      <c r="AM29" s="47">
        <v>82.237473027526207</v>
      </c>
      <c r="AN29" s="47">
        <v>113.88881064898914</v>
      </c>
    </row>
    <row r="30" spans="2:40" x14ac:dyDescent="0.25">
      <c r="B30" s="45"/>
      <c r="C30" t="s">
        <v>11</v>
      </c>
      <c r="D30" s="47">
        <v>3.0291611306526076</v>
      </c>
      <c r="E30" s="47">
        <v>17.804924788739971</v>
      </c>
      <c r="F30" s="47">
        <v>58.059847956680734</v>
      </c>
      <c r="G30" s="47">
        <v>103.91790353287178</v>
      </c>
      <c r="H30" s="47">
        <v>160.39173499538816</v>
      </c>
      <c r="J30" s="45"/>
      <c r="K30" t="s">
        <v>11</v>
      </c>
      <c r="L30" s="47">
        <v>3.0291611306526076</v>
      </c>
      <c r="M30" s="47">
        <v>17.804924788739971</v>
      </c>
      <c r="N30" s="47">
        <v>58.059847956680734</v>
      </c>
      <c r="O30" s="47">
        <v>103.91790353287178</v>
      </c>
      <c r="P30" s="47">
        <v>160.39173499538816</v>
      </c>
      <c r="R30" s="45"/>
      <c r="S30" t="s">
        <v>11</v>
      </c>
      <c r="T30" s="47">
        <v>3.0291611306526076</v>
      </c>
      <c r="U30" s="47">
        <v>17.804924788739971</v>
      </c>
      <c r="V30" s="47">
        <v>58.059847956680734</v>
      </c>
      <c r="W30" s="47">
        <v>103.91790353287178</v>
      </c>
      <c r="X30" s="47">
        <v>160.39173499538816</v>
      </c>
      <c r="Z30" s="45"/>
      <c r="AA30" t="s">
        <v>11</v>
      </c>
      <c r="AB30" s="47">
        <v>3.0291611306526076</v>
      </c>
      <c r="AC30" s="47">
        <v>17.804924788739971</v>
      </c>
      <c r="AD30" s="47">
        <v>58.059847956680734</v>
      </c>
      <c r="AE30" s="47">
        <v>103.91790353287178</v>
      </c>
      <c r="AF30" s="47">
        <v>160.39173499538816</v>
      </c>
      <c r="AH30" s="45"/>
      <c r="AI30" t="s">
        <v>11</v>
      </c>
      <c r="AJ30" s="47">
        <v>3.0291611306526076</v>
      </c>
      <c r="AK30" s="47">
        <v>17.804924788739971</v>
      </c>
      <c r="AL30" s="47">
        <v>58.059847956680734</v>
      </c>
      <c r="AM30" s="47">
        <v>103.91790353287178</v>
      </c>
      <c r="AN30" s="47">
        <v>160.39173499538816</v>
      </c>
    </row>
    <row r="31" spans="2:40" x14ac:dyDescent="0.25">
      <c r="B31" s="45"/>
      <c r="C31" t="s">
        <v>9</v>
      </c>
      <c r="D31" s="47">
        <v>3.0291611306526076</v>
      </c>
      <c r="E31" s="47">
        <v>17.804924788739971</v>
      </c>
      <c r="F31" s="47">
        <v>58.059847956680734</v>
      </c>
      <c r="G31" s="47">
        <v>103.91790353287178</v>
      </c>
      <c r="H31" s="47">
        <v>160.39173499538816</v>
      </c>
      <c r="J31" s="45"/>
      <c r="K31" t="s">
        <v>9</v>
      </c>
      <c r="L31" s="47">
        <v>3.0291611306526076</v>
      </c>
      <c r="M31" s="47">
        <v>17.804924788739971</v>
      </c>
      <c r="N31" s="47">
        <v>58.059847956680734</v>
      </c>
      <c r="O31" s="47">
        <v>103.91790353287178</v>
      </c>
      <c r="P31" s="47">
        <v>160.39173499538816</v>
      </c>
      <c r="R31" s="45"/>
      <c r="S31" t="s">
        <v>9</v>
      </c>
      <c r="T31" s="47">
        <v>3.0291611306526076</v>
      </c>
      <c r="U31" s="47">
        <v>17.804924788739971</v>
      </c>
      <c r="V31" s="47">
        <v>58.059847956680734</v>
      </c>
      <c r="W31" s="47">
        <v>103.91790353287178</v>
      </c>
      <c r="X31" s="47">
        <v>160.39173499538816</v>
      </c>
      <c r="Z31" s="45"/>
      <c r="AA31" t="s">
        <v>9</v>
      </c>
      <c r="AB31" s="47">
        <v>3.0291611306526076</v>
      </c>
      <c r="AC31" s="47">
        <v>17.804924788739971</v>
      </c>
      <c r="AD31" s="47">
        <v>58.059847956680734</v>
      </c>
      <c r="AE31" s="47">
        <v>103.91790353287178</v>
      </c>
      <c r="AF31" s="47">
        <v>160.39173499538816</v>
      </c>
      <c r="AH31" s="45"/>
      <c r="AI31" t="s">
        <v>9</v>
      </c>
      <c r="AJ31" s="47">
        <v>3.0291611306526076</v>
      </c>
      <c r="AK31" s="47">
        <v>17.804924788739971</v>
      </c>
      <c r="AL31" s="47">
        <v>58.059847956680734</v>
      </c>
      <c r="AM31" s="47">
        <v>103.91790353287178</v>
      </c>
      <c r="AN31" s="47">
        <v>160.39173499538816</v>
      </c>
    </row>
    <row r="32" spans="2:40" x14ac:dyDescent="0.25">
      <c r="B32" s="45"/>
      <c r="C32" t="s">
        <v>138</v>
      </c>
      <c r="D32" s="47">
        <v>3.0291611306526076</v>
      </c>
      <c r="E32" s="47">
        <v>14.337343876147134</v>
      </c>
      <c r="F32" s="47">
        <v>54.793783237275214</v>
      </c>
      <c r="G32" s="47">
        <v>82.237473027526207</v>
      </c>
      <c r="H32" s="47">
        <v>113.88881064898914</v>
      </c>
      <c r="J32" s="45"/>
      <c r="K32" t="s">
        <v>138</v>
      </c>
      <c r="L32" s="47">
        <v>3.0291611306526076</v>
      </c>
      <c r="M32" s="47">
        <v>14.337343876147134</v>
      </c>
      <c r="N32" s="47">
        <v>54.793783237275214</v>
      </c>
      <c r="O32" s="47">
        <v>82.237473027526207</v>
      </c>
      <c r="P32" s="47">
        <v>113.88881064898914</v>
      </c>
      <c r="R32" s="45"/>
      <c r="S32" t="s">
        <v>138</v>
      </c>
      <c r="T32" s="47">
        <v>3.0291611306526076</v>
      </c>
      <c r="U32" s="47">
        <v>14.337343876147134</v>
      </c>
      <c r="V32" s="47">
        <v>54.793783237275214</v>
      </c>
      <c r="W32" s="47">
        <v>82.237473027526207</v>
      </c>
      <c r="X32" s="47">
        <v>113.88881064898914</v>
      </c>
      <c r="Z32" s="45"/>
      <c r="AA32" t="s">
        <v>138</v>
      </c>
      <c r="AB32" s="47">
        <v>3.0291611306526076</v>
      </c>
      <c r="AC32" s="47">
        <v>14.337343876147134</v>
      </c>
      <c r="AD32" s="47">
        <v>54.793783237275214</v>
      </c>
      <c r="AE32" s="47">
        <v>82.237473027526207</v>
      </c>
      <c r="AF32" s="47">
        <v>113.88881064898914</v>
      </c>
      <c r="AH32" s="45"/>
      <c r="AI32" t="s">
        <v>138</v>
      </c>
      <c r="AJ32" s="47">
        <v>3.0291611306526076</v>
      </c>
      <c r="AK32" s="47">
        <v>14.337343876147134</v>
      </c>
      <c r="AL32" s="47">
        <v>54.793783237275214</v>
      </c>
      <c r="AM32" s="47">
        <v>82.237473027526207</v>
      </c>
      <c r="AN32" s="47">
        <v>113.88881064898914</v>
      </c>
    </row>
    <row r="33" spans="2:40" x14ac:dyDescent="0.25">
      <c r="B33" s="45"/>
      <c r="C33" t="s">
        <v>140</v>
      </c>
      <c r="D33" s="47">
        <v>3.0291611306526076</v>
      </c>
      <c r="E33" s="47">
        <v>14.337343876147134</v>
      </c>
      <c r="F33" s="47">
        <v>54.793783237275214</v>
      </c>
      <c r="G33" s="47">
        <v>82.237473027526207</v>
      </c>
      <c r="H33" s="47">
        <v>113.88881064898914</v>
      </c>
      <c r="J33" s="45"/>
      <c r="K33" t="s">
        <v>140</v>
      </c>
      <c r="L33" s="47">
        <v>3.0291611306526076</v>
      </c>
      <c r="M33" s="47">
        <v>14.337343876147134</v>
      </c>
      <c r="N33" s="47">
        <v>54.793783237275214</v>
      </c>
      <c r="O33" s="47">
        <v>82.237473027526207</v>
      </c>
      <c r="P33" s="47">
        <v>113.88881064898914</v>
      </c>
      <c r="R33" s="45"/>
      <c r="S33" t="s">
        <v>140</v>
      </c>
      <c r="T33" s="47">
        <v>3.0291611306526076</v>
      </c>
      <c r="U33" s="47">
        <v>14.337343876147134</v>
      </c>
      <c r="V33" s="47">
        <v>54.793783237275214</v>
      </c>
      <c r="W33" s="47">
        <v>82.237473027526207</v>
      </c>
      <c r="X33" s="47">
        <v>113.88881064898914</v>
      </c>
      <c r="Z33" s="45"/>
      <c r="AA33" t="s">
        <v>140</v>
      </c>
      <c r="AB33" s="47">
        <v>3.0291611306526076</v>
      </c>
      <c r="AC33" s="47">
        <v>14.337343876147134</v>
      </c>
      <c r="AD33" s="47">
        <v>54.793783237275214</v>
      </c>
      <c r="AE33" s="47">
        <v>82.237473027526207</v>
      </c>
      <c r="AF33" s="47">
        <v>113.88881064898914</v>
      </c>
      <c r="AH33" s="45"/>
      <c r="AI33" t="s">
        <v>140</v>
      </c>
      <c r="AJ33" s="47">
        <v>3.0291611306526076</v>
      </c>
      <c r="AK33" s="47">
        <v>14.337343876147134</v>
      </c>
      <c r="AL33" s="47">
        <v>54.793783237275214</v>
      </c>
      <c r="AM33" s="47">
        <v>82.237473027526207</v>
      </c>
      <c r="AN33" s="47">
        <v>113.88881064898914</v>
      </c>
    </row>
    <row r="34" spans="2:40" x14ac:dyDescent="0.25">
      <c r="B34" s="45"/>
      <c r="C34" t="s">
        <v>12</v>
      </c>
      <c r="D34" s="47">
        <v>3.0291611306526076</v>
      </c>
      <c r="E34" s="47">
        <v>13.67894243704723</v>
      </c>
      <c r="F34" s="47">
        <v>54.173644366502018</v>
      </c>
      <c r="G34" s="47">
        <v>78.120935589802372</v>
      </c>
      <c r="H34" s="47">
        <v>105.06580096743299</v>
      </c>
      <c r="J34" s="45"/>
      <c r="K34" t="s">
        <v>12</v>
      </c>
      <c r="L34" s="47">
        <v>3.0291611306526076</v>
      </c>
      <c r="M34" s="47">
        <v>13.67894243704723</v>
      </c>
      <c r="N34" s="47">
        <v>54.173644366502018</v>
      </c>
      <c r="O34" s="47">
        <v>78.120935589802372</v>
      </c>
      <c r="P34" s="47">
        <v>105.06580096743299</v>
      </c>
      <c r="R34" s="45"/>
      <c r="S34" t="s">
        <v>12</v>
      </c>
      <c r="T34" s="47">
        <v>3.0291611306526076</v>
      </c>
      <c r="U34" s="47">
        <v>13.67894243704723</v>
      </c>
      <c r="V34" s="47">
        <v>54.173644366502018</v>
      </c>
      <c r="W34" s="47">
        <v>78.120935589802372</v>
      </c>
      <c r="X34" s="47">
        <v>105.06580096743299</v>
      </c>
      <c r="Z34" s="45"/>
      <c r="AA34" t="s">
        <v>12</v>
      </c>
      <c r="AB34" s="47">
        <v>3.0291611306526076</v>
      </c>
      <c r="AC34" s="47">
        <v>13.67894243704723</v>
      </c>
      <c r="AD34" s="47">
        <v>54.173644366502018</v>
      </c>
      <c r="AE34" s="47">
        <v>78.120935589802372</v>
      </c>
      <c r="AF34" s="47">
        <v>105.06580096743299</v>
      </c>
      <c r="AH34" s="45"/>
      <c r="AI34" t="s">
        <v>12</v>
      </c>
      <c r="AJ34" s="47">
        <v>3.0291611306526076</v>
      </c>
      <c r="AK34" s="47">
        <v>13.67894243704723</v>
      </c>
      <c r="AL34" s="47">
        <v>54.173644366502018</v>
      </c>
      <c r="AM34" s="47">
        <v>78.120935589802372</v>
      </c>
      <c r="AN34" s="47">
        <v>105.06580096743299</v>
      </c>
    </row>
    <row r="35" spans="2:40" x14ac:dyDescent="0.25">
      <c r="B35" s="45"/>
      <c r="C35" t="s">
        <v>143</v>
      </c>
      <c r="D35" s="47">
        <v>3.0291611306526076</v>
      </c>
      <c r="E35" s="47">
        <v>14.337343876147134</v>
      </c>
      <c r="F35" s="47">
        <v>54.793783237275214</v>
      </c>
      <c r="G35" s="47">
        <v>82.237473027526207</v>
      </c>
      <c r="H35" s="47">
        <v>113.88881064898914</v>
      </c>
      <c r="J35" s="45"/>
      <c r="K35" t="s">
        <v>143</v>
      </c>
      <c r="L35" s="47">
        <v>3.0291611306526076</v>
      </c>
      <c r="M35" s="47">
        <v>14.337343876147134</v>
      </c>
      <c r="N35" s="47">
        <v>54.793783237275214</v>
      </c>
      <c r="O35" s="47">
        <v>82.237473027526207</v>
      </c>
      <c r="P35" s="47">
        <v>113.88881064898914</v>
      </c>
      <c r="R35" s="45"/>
      <c r="S35" t="s">
        <v>143</v>
      </c>
      <c r="T35" s="47">
        <v>3.0291611306526076</v>
      </c>
      <c r="U35" s="47">
        <v>14.337343876147134</v>
      </c>
      <c r="V35" s="47">
        <v>54.793783237275214</v>
      </c>
      <c r="W35" s="47">
        <v>82.237473027526207</v>
      </c>
      <c r="X35" s="47">
        <v>113.88881064898914</v>
      </c>
      <c r="Z35" s="45"/>
      <c r="AA35" t="s">
        <v>143</v>
      </c>
      <c r="AB35" s="47">
        <v>3.0291611306526076</v>
      </c>
      <c r="AC35" s="47">
        <v>14.337343876147134</v>
      </c>
      <c r="AD35" s="47">
        <v>54.793783237275214</v>
      </c>
      <c r="AE35" s="47">
        <v>82.237473027526207</v>
      </c>
      <c r="AF35" s="47">
        <v>113.88881064898914</v>
      </c>
      <c r="AH35" s="45"/>
      <c r="AI35" t="s">
        <v>143</v>
      </c>
      <c r="AJ35" s="47">
        <v>3.0291611306526076</v>
      </c>
      <c r="AK35" s="47">
        <v>14.337343876147134</v>
      </c>
      <c r="AL35" s="47">
        <v>54.793783237275214</v>
      </c>
      <c r="AM35" s="47">
        <v>82.237473027526207</v>
      </c>
      <c r="AN35" s="47">
        <v>113.88881064898914</v>
      </c>
    </row>
    <row r="36" spans="2:40" x14ac:dyDescent="0.25">
      <c r="B36" s="45"/>
      <c r="C36" t="s">
        <v>20</v>
      </c>
      <c r="D36" s="47">
        <v>3.0291611306526076</v>
      </c>
      <c r="E36" s="47">
        <v>14.337343876147134</v>
      </c>
      <c r="F36" s="47">
        <v>54.793783237275214</v>
      </c>
      <c r="G36" s="47">
        <v>82.237473027526207</v>
      </c>
      <c r="H36" s="47">
        <v>113.88881064898914</v>
      </c>
      <c r="J36" s="45"/>
      <c r="K36" t="s">
        <v>20</v>
      </c>
      <c r="L36" s="47">
        <v>3.0291611306526076</v>
      </c>
      <c r="M36" s="47">
        <v>14.337343876147134</v>
      </c>
      <c r="N36" s="47">
        <v>54.793783237275214</v>
      </c>
      <c r="O36" s="47">
        <v>82.237473027526207</v>
      </c>
      <c r="P36" s="47">
        <v>113.88881064898914</v>
      </c>
      <c r="R36" s="45"/>
      <c r="S36" t="s">
        <v>20</v>
      </c>
      <c r="T36" s="47">
        <v>3.0291611306526076</v>
      </c>
      <c r="U36" s="47">
        <v>14.337343876147134</v>
      </c>
      <c r="V36" s="47">
        <v>54.793783237275214</v>
      </c>
      <c r="W36" s="47">
        <v>82.237473027526207</v>
      </c>
      <c r="X36" s="47">
        <v>113.88881064898914</v>
      </c>
      <c r="Z36" s="45"/>
      <c r="AA36" t="s">
        <v>20</v>
      </c>
      <c r="AB36" s="47">
        <v>3.0291611306526076</v>
      </c>
      <c r="AC36" s="47">
        <v>14.337343876147134</v>
      </c>
      <c r="AD36" s="47">
        <v>54.793783237275214</v>
      </c>
      <c r="AE36" s="47">
        <v>82.237473027526207</v>
      </c>
      <c r="AF36" s="47">
        <v>113.88881064898914</v>
      </c>
      <c r="AH36" s="45"/>
      <c r="AI36" t="s">
        <v>20</v>
      </c>
      <c r="AJ36" s="47">
        <v>3.0291611306526076</v>
      </c>
      <c r="AK36" s="47">
        <v>14.337343876147134</v>
      </c>
      <c r="AL36" s="47">
        <v>54.793783237275214</v>
      </c>
      <c r="AM36" s="47">
        <v>82.237473027526207</v>
      </c>
      <c r="AN36" s="47">
        <v>113.88881064898914</v>
      </c>
    </row>
    <row r="37" spans="2:40" x14ac:dyDescent="0.25">
      <c r="B37" s="45"/>
      <c r="C37" t="s">
        <v>22</v>
      </c>
      <c r="D37" s="47">
        <v>3.0291611306526076</v>
      </c>
      <c r="E37" s="47">
        <v>15.800458185258041</v>
      </c>
      <c r="F37" s="47">
        <v>56.171869616771218</v>
      </c>
      <c r="G37" s="47">
        <v>91.385334000245862</v>
      </c>
      <c r="H37" s="47">
        <v>133.50862151476824</v>
      </c>
      <c r="J37" s="45"/>
      <c r="K37" t="s">
        <v>22</v>
      </c>
      <c r="L37" s="47">
        <v>3.0291611306526076</v>
      </c>
      <c r="M37" s="47">
        <v>15.800458185258041</v>
      </c>
      <c r="N37" s="47">
        <v>56.171869616771218</v>
      </c>
      <c r="O37" s="47">
        <v>91.385334000245862</v>
      </c>
      <c r="P37" s="47">
        <v>133.50862151476824</v>
      </c>
      <c r="R37" s="45"/>
      <c r="S37" t="s">
        <v>22</v>
      </c>
      <c r="T37" s="47">
        <v>3.0291611306526076</v>
      </c>
      <c r="U37" s="47">
        <v>15.800458185258041</v>
      </c>
      <c r="V37" s="47">
        <v>56.171869616771218</v>
      </c>
      <c r="W37" s="47">
        <v>91.385334000245862</v>
      </c>
      <c r="X37" s="47">
        <v>133.50862151476824</v>
      </c>
      <c r="Z37" s="45"/>
      <c r="AA37" t="s">
        <v>22</v>
      </c>
      <c r="AB37" s="47">
        <v>3.0291611306526076</v>
      </c>
      <c r="AC37" s="47">
        <v>15.800458185258041</v>
      </c>
      <c r="AD37" s="47">
        <v>56.171869616771218</v>
      </c>
      <c r="AE37" s="47">
        <v>91.385334000245862</v>
      </c>
      <c r="AF37" s="47">
        <v>133.50862151476824</v>
      </c>
      <c r="AH37" s="45"/>
      <c r="AI37" t="s">
        <v>22</v>
      </c>
      <c r="AJ37" s="47">
        <v>3.0291611306526076</v>
      </c>
      <c r="AK37" s="47">
        <v>15.800458185258041</v>
      </c>
      <c r="AL37" s="47">
        <v>56.171869616771218</v>
      </c>
      <c r="AM37" s="47">
        <v>91.385334000245862</v>
      </c>
      <c r="AN37" s="47">
        <v>133.50862151476824</v>
      </c>
    </row>
    <row r="38" spans="2:40" x14ac:dyDescent="0.25">
      <c r="B38" s="45"/>
      <c r="C38" t="s">
        <v>147</v>
      </c>
      <c r="D38" s="47">
        <v>3.0291611306526076</v>
      </c>
      <c r="E38" s="47">
        <v>15.800458185258041</v>
      </c>
      <c r="F38" s="47">
        <v>56.171869616771218</v>
      </c>
      <c r="G38" s="47">
        <v>91.385334000245862</v>
      </c>
      <c r="H38" s="47">
        <v>133.50862151476824</v>
      </c>
      <c r="J38" s="45"/>
      <c r="K38" t="s">
        <v>147</v>
      </c>
      <c r="L38" s="47">
        <v>3.0291611306526076</v>
      </c>
      <c r="M38" s="47">
        <v>15.800458185258041</v>
      </c>
      <c r="N38" s="47">
        <v>56.171869616771218</v>
      </c>
      <c r="O38" s="47">
        <v>91.385334000245862</v>
      </c>
      <c r="P38" s="47">
        <v>133.50862151476824</v>
      </c>
      <c r="R38" s="45"/>
      <c r="S38" t="s">
        <v>147</v>
      </c>
      <c r="T38" s="47">
        <v>3.0291611306526076</v>
      </c>
      <c r="U38" s="47">
        <v>15.800458185258041</v>
      </c>
      <c r="V38" s="47">
        <v>56.171869616771218</v>
      </c>
      <c r="W38" s="47">
        <v>91.385334000245862</v>
      </c>
      <c r="X38" s="47">
        <v>133.50862151476824</v>
      </c>
      <c r="Z38" s="45"/>
      <c r="AA38" t="s">
        <v>147</v>
      </c>
      <c r="AB38" s="47">
        <v>3.0291611306526076</v>
      </c>
      <c r="AC38" s="47">
        <v>15.800458185258041</v>
      </c>
      <c r="AD38" s="47">
        <v>56.171869616771218</v>
      </c>
      <c r="AE38" s="47">
        <v>91.385334000245862</v>
      </c>
      <c r="AF38" s="47">
        <v>133.50862151476824</v>
      </c>
      <c r="AH38" s="45"/>
      <c r="AI38" t="s">
        <v>147</v>
      </c>
      <c r="AJ38" s="47">
        <v>3.0291611306526076</v>
      </c>
      <c r="AK38" s="47">
        <v>15.800458185258041</v>
      </c>
      <c r="AL38" s="47">
        <v>56.171869616771218</v>
      </c>
      <c r="AM38" s="47">
        <v>91.385334000245862</v>
      </c>
      <c r="AN38" s="47">
        <v>133.50862151476824</v>
      </c>
    </row>
    <row r="39" spans="2:40" x14ac:dyDescent="0.25">
      <c r="B39" s="45"/>
      <c r="C39" t="s">
        <v>149</v>
      </c>
      <c r="D39" s="47">
        <v>3.0291611306526076</v>
      </c>
      <c r="E39" s="47">
        <v>17.804924788739971</v>
      </c>
      <c r="F39" s="47">
        <v>58.059847956680734</v>
      </c>
      <c r="G39" s="47">
        <v>103.91790353287178</v>
      </c>
      <c r="H39" s="47">
        <v>160.39173499538816</v>
      </c>
      <c r="J39" s="45"/>
      <c r="K39" t="s">
        <v>149</v>
      </c>
      <c r="L39" s="47">
        <v>3.0291611306526076</v>
      </c>
      <c r="M39" s="47">
        <v>17.804924788739971</v>
      </c>
      <c r="N39" s="47">
        <v>58.059847956680734</v>
      </c>
      <c r="O39" s="47">
        <v>103.91790353287178</v>
      </c>
      <c r="P39" s="47">
        <v>160.39173499538816</v>
      </c>
      <c r="R39" s="45"/>
      <c r="S39" t="s">
        <v>149</v>
      </c>
      <c r="T39" s="47">
        <v>3.0291611306526076</v>
      </c>
      <c r="U39" s="47">
        <v>17.804924788739971</v>
      </c>
      <c r="V39" s="47">
        <v>58.059847956680734</v>
      </c>
      <c r="W39" s="47">
        <v>103.91790353287178</v>
      </c>
      <c r="X39" s="47">
        <v>160.39173499538816</v>
      </c>
      <c r="Z39" s="45"/>
      <c r="AA39" t="s">
        <v>149</v>
      </c>
      <c r="AB39" s="47">
        <v>3.0291611306526076</v>
      </c>
      <c r="AC39" s="47">
        <v>17.804924788739971</v>
      </c>
      <c r="AD39" s="47">
        <v>58.059847956680734</v>
      </c>
      <c r="AE39" s="47">
        <v>103.91790353287178</v>
      </c>
      <c r="AF39" s="47">
        <v>160.39173499538816</v>
      </c>
      <c r="AH39" s="45"/>
      <c r="AI39" t="s">
        <v>149</v>
      </c>
      <c r="AJ39" s="47">
        <v>3.0291611306526076</v>
      </c>
      <c r="AK39" s="47">
        <v>17.804924788739971</v>
      </c>
      <c r="AL39" s="47">
        <v>58.059847956680734</v>
      </c>
      <c r="AM39" s="47">
        <v>103.91790353287178</v>
      </c>
      <c r="AN39" s="47">
        <v>160.39173499538816</v>
      </c>
    </row>
    <row r="40" spans="2:40" x14ac:dyDescent="0.25">
      <c r="B40" s="45"/>
      <c r="C40" t="s">
        <v>151</v>
      </c>
      <c r="D40" s="47">
        <v>3.0291611306526076</v>
      </c>
      <c r="E40" s="47">
        <v>14.337343876147134</v>
      </c>
      <c r="F40" s="47">
        <v>54.793783237275214</v>
      </c>
      <c r="G40" s="47">
        <v>82.237473027526207</v>
      </c>
      <c r="H40" s="47">
        <v>113.88881064898914</v>
      </c>
      <c r="J40" s="45"/>
      <c r="K40" t="s">
        <v>151</v>
      </c>
      <c r="L40" s="47">
        <v>3.0291611306526076</v>
      </c>
      <c r="M40" s="47">
        <v>14.337343876147134</v>
      </c>
      <c r="N40" s="47">
        <v>54.793783237275214</v>
      </c>
      <c r="O40" s="47">
        <v>82.237473027526207</v>
      </c>
      <c r="P40" s="47">
        <v>113.88881064898914</v>
      </c>
      <c r="R40" s="45"/>
      <c r="S40" t="s">
        <v>151</v>
      </c>
      <c r="T40" s="47">
        <v>3.0291611306526076</v>
      </c>
      <c r="U40" s="47">
        <v>14.337343876147134</v>
      </c>
      <c r="V40" s="47">
        <v>54.793783237275214</v>
      </c>
      <c r="W40" s="47">
        <v>82.237473027526207</v>
      </c>
      <c r="X40" s="47">
        <v>113.88881064898914</v>
      </c>
      <c r="Z40" s="45"/>
      <c r="AA40" t="s">
        <v>151</v>
      </c>
      <c r="AB40" s="47">
        <v>3.0291611306526076</v>
      </c>
      <c r="AC40" s="47">
        <v>14.337343876147134</v>
      </c>
      <c r="AD40" s="47">
        <v>54.793783237275214</v>
      </c>
      <c r="AE40" s="47">
        <v>82.237473027526207</v>
      </c>
      <c r="AF40" s="47">
        <v>113.88881064898914</v>
      </c>
      <c r="AH40" s="45"/>
      <c r="AI40" t="s">
        <v>151</v>
      </c>
      <c r="AJ40" s="47">
        <v>3.0291611306526076</v>
      </c>
      <c r="AK40" s="47">
        <v>14.337343876147134</v>
      </c>
      <c r="AL40" s="47">
        <v>54.793783237275214</v>
      </c>
      <c r="AM40" s="47">
        <v>82.237473027526207</v>
      </c>
      <c r="AN40" s="47">
        <v>113.88881064898914</v>
      </c>
    </row>
    <row r="41" spans="2:40" x14ac:dyDescent="0.25">
      <c r="B41" s="45"/>
      <c r="C41" t="s">
        <v>153</v>
      </c>
      <c r="D41" s="47">
        <v>3.0291611306526076</v>
      </c>
      <c r="E41" s="47">
        <v>14.703122453424861</v>
      </c>
      <c r="F41" s="47">
        <v>55.138304832149224</v>
      </c>
      <c r="G41" s="47">
        <v>84.524438270706128</v>
      </c>
      <c r="H41" s="47">
        <v>118.79644755090865</v>
      </c>
      <c r="J41" s="45"/>
      <c r="K41" t="s">
        <v>153</v>
      </c>
      <c r="L41" s="47">
        <v>3.0291611306526076</v>
      </c>
      <c r="M41" s="47">
        <v>14.703122453424861</v>
      </c>
      <c r="N41" s="47">
        <v>55.138304832149224</v>
      </c>
      <c r="O41" s="47">
        <v>84.524438270706128</v>
      </c>
      <c r="P41" s="47">
        <v>118.79644755090865</v>
      </c>
      <c r="R41" s="45"/>
      <c r="S41" t="s">
        <v>153</v>
      </c>
      <c r="T41" s="47">
        <v>3.0291611306526076</v>
      </c>
      <c r="U41" s="47">
        <v>14.703122453424861</v>
      </c>
      <c r="V41" s="47">
        <v>55.138304832149224</v>
      </c>
      <c r="W41" s="47">
        <v>84.524438270706128</v>
      </c>
      <c r="X41" s="47">
        <v>118.79644755090865</v>
      </c>
      <c r="Z41" s="45"/>
      <c r="AA41" t="s">
        <v>153</v>
      </c>
      <c r="AB41" s="47">
        <v>3.0291611306526076</v>
      </c>
      <c r="AC41" s="47">
        <v>14.703122453424861</v>
      </c>
      <c r="AD41" s="47">
        <v>55.138304832149224</v>
      </c>
      <c r="AE41" s="47">
        <v>84.524438270706128</v>
      </c>
      <c r="AF41" s="47">
        <v>118.79644755090865</v>
      </c>
      <c r="AH41" s="45"/>
      <c r="AI41" t="s">
        <v>153</v>
      </c>
      <c r="AJ41" s="47">
        <v>3.0291611306526076</v>
      </c>
      <c r="AK41" s="47">
        <v>14.703122453424861</v>
      </c>
      <c r="AL41" s="47">
        <v>55.138304832149224</v>
      </c>
      <c r="AM41" s="47">
        <v>84.524438270706128</v>
      </c>
      <c r="AN41" s="47">
        <v>118.79644755090865</v>
      </c>
    </row>
    <row r="42" spans="2:40" x14ac:dyDescent="0.25">
      <c r="B42" s="45"/>
      <c r="C42" t="s">
        <v>21</v>
      </c>
      <c r="D42" s="47">
        <v>3.0291611306526076</v>
      </c>
      <c r="E42" s="47">
        <v>15.800458185258041</v>
      </c>
      <c r="F42" s="47">
        <v>56.171869616771218</v>
      </c>
      <c r="G42" s="47">
        <v>91.385334000245862</v>
      </c>
      <c r="H42" s="47">
        <v>133.50862151476824</v>
      </c>
      <c r="J42" s="45"/>
      <c r="K42" t="s">
        <v>21</v>
      </c>
      <c r="L42" s="47">
        <v>3.0291611306526076</v>
      </c>
      <c r="M42" s="47">
        <v>15.800458185258041</v>
      </c>
      <c r="N42" s="47">
        <v>56.171869616771218</v>
      </c>
      <c r="O42" s="47">
        <v>91.385334000245862</v>
      </c>
      <c r="P42" s="47">
        <v>133.50862151476824</v>
      </c>
      <c r="R42" s="45"/>
      <c r="S42" t="s">
        <v>21</v>
      </c>
      <c r="T42" s="47">
        <v>3.0291611306526076</v>
      </c>
      <c r="U42" s="47">
        <v>15.800458185258041</v>
      </c>
      <c r="V42" s="47">
        <v>56.171869616771218</v>
      </c>
      <c r="W42" s="47">
        <v>91.385334000245862</v>
      </c>
      <c r="X42" s="47">
        <v>133.50862151476824</v>
      </c>
      <c r="Z42" s="45"/>
      <c r="AA42" t="s">
        <v>21</v>
      </c>
      <c r="AB42" s="47">
        <v>3.0291611306526076</v>
      </c>
      <c r="AC42" s="47">
        <v>15.800458185258041</v>
      </c>
      <c r="AD42" s="47">
        <v>56.171869616771218</v>
      </c>
      <c r="AE42" s="47">
        <v>91.385334000245862</v>
      </c>
      <c r="AF42" s="47">
        <v>133.50862151476824</v>
      </c>
      <c r="AH42" s="45"/>
      <c r="AI42" t="s">
        <v>21</v>
      </c>
      <c r="AJ42" s="47">
        <v>3.0291611306526076</v>
      </c>
      <c r="AK42" s="47">
        <v>15.800458185258041</v>
      </c>
      <c r="AL42" s="47">
        <v>56.171869616771218</v>
      </c>
      <c r="AM42" s="47">
        <v>91.385334000245862</v>
      </c>
      <c r="AN42" s="47">
        <v>133.50862151476824</v>
      </c>
    </row>
    <row r="43" spans="2:40" x14ac:dyDescent="0.25">
      <c r="B43" s="45"/>
      <c r="C43" t="s">
        <v>13</v>
      </c>
      <c r="D43" s="47">
        <v>3.0291611306526076</v>
      </c>
      <c r="E43" s="47">
        <v>13.67894243704723</v>
      </c>
      <c r="F43" s="47">
        <v>54.173644366502018</v>
      </c>
      <c r="G43" s="47">
        <v>78.120935589802372</v>
      </c>
      <c r="H43" s="47">
        <v>105.06580096743299</v>
      </c>
      <c r="J43" s="45"/>
      <c r="K43" t="s">
        <v>13</v>
      </c>
      <c r="L43" s="47">
        <v>3.0291611306526076</v>
      </c>
      <c r="M43" s="47">
        <v>13.67894243704723</v>
      </c>
      <c r="N43" s="47">
        <v>54.173644366502018</v>
      </c>
      <c r="O43" s="47">
        <v>78.120935589802372</v>
      </c>
      <c r="P43" s="47">
        <v>105.06580096743299</v>
      </c>
      <c r="R43" s="45"/>
      <c r="S43" t="s">
        <v>13</v>
      </c>
      <c r="T43" s="47">
        <v>3.0291611306526076</v>
      </c>
      <c r="U43" s="47">
        <v>13.67894243704723</v>
      </c>
      <c r="V43" s="47">
        <v>54.173644366502018</v>
      </c>
      <c r="W43" s="47">
        <v>78.120935589802372</v>
      </c>
      <c r="X43" s="47">
        <v>105.06580096743299</v>
      </c>
      <c r="Z43" s="45"/>
      <c r="AA43" t="s">
        <v>13</v>
      </c>
      <c r="AB43" s="47">
        <v>3.0291611306526076</v>
      </c>
      <c r="AC43" s="47">
        <v>13.67894243704723</v>
      </c>
      <c r="AD43" s="47">
        <v>54.173644366502018</v>
      </c>
      <c r="AE43" s="47">
        <v>78.120935589802372</v>
      </c>
      <c r="AF43" s="47">
        <v>105.06580096743299</v>
      </c>
      <c r="AH43" s="45"/>
      <c r="AI43" t="s">
        <v>13</v>
      </c>
      <c r="AJ43" s="47">
        <v>3.0291611306526076</v>
      </c>
      <c r="AK43" s="47">
        <v>13.67894243704723</v>
      </c>
      <c r="AL43" s="47">
        <v>54.173644366502018</v>
      </c>
      <c r="AM43" s="47">
        <v>78.120935589802372</v>
      </c>
      <c r="AN43" s="47">
        <v>105.06580096743299</v>
      </c>
    </row>
    <row r="44" spans="2:40" x14ac:dyDescent="0.25">
      <c r="B44" s="45"/>
      <c r="C44" t="s">
        <v>14</v>
      </c>
      <c r="D44" s="47">
        <v>3.0291611306526076</v>
      </c>
      <c r="E44" s="47">
        <v>13.496053148408365</v>
      </c>
      <c r="F44" s="47">
        <v>54.00138356906502</v>
      </c>
      <c r="G44" s="47">
        <v>76.977452968212418</v>
      </c>
      <c r="H44" s="47">
        <v>102.60661414552378</v>
      </c>
      <c r="J44" s="45"/>
      <c r="K44" t="s">
        <v>14</v>
      </c>
      <c r="L44" s="47">
        <v>3.0291611306526076</v>
      </c>
      <c r="M44" s="47">
        <v>13.496053148408365</v>
      </c>
      <c r="N44" s="47">
        <v>54.00138356906502</v>
      </c>
      <c r="O44" s="47">
        <v>76.977452968212418</v>
      </c>
      <c r="P44" s="47">
        <v>102.60661414552378</v>
      </c>
      <c r="R44" s="45"/>
      <c r="S44" t="s">
        <v>14</v>
      </c>
      <c r="T44" s="47">
        <v>3.0291611306526076</v>
      </c>
      <c r="U44" s="47">
        <v>13.496053148408365</v>
      </c>
      <c r="V44" s="47">
        <v>54.00138356906502</v>
      </c>
      <c r="W44" s="47">
        <v>76.977452968212418</v>
      </c>
      <c r="X44" s="47">
        <v>102.60661414552378</v>
      </c>
      <c r="Z44" s="45"/>
      <c r="AA44" t="s">
        <v>14</v>
      </c>
      <c r="AB44" s="47">
        <v>3.0291611306526076</v>
      </c>
      <c r="AC44" s="47">
        <v>13.496053148408365</v>
      </c>
      <c r="AD44" s="47">
        <v>54.00138356906502</v>
      </c>
      <c r="AE44" s="47">
        <v>76.977452968212418</v>
      </c>
      <c r="AF44" s="47">
        <v>102.60661414552378</v>
      </c>
      <c r="AH44" s="45"/>
      <c r="AI44" t="s">
        <v>14</v>
      </c>
      <c r="AJ44" s="47">
        <v>3.0291611306526076</v>
      </c>
      <c r="AK44" s="47">
        <v>13.496053148408365</v>
      </c>
      <c r="AL44" s="47">
        <v>54.00138356906502</v>
      </c>
      <c r="AM44" s="47">
        <v>76.977452968212418</v>
      </c>
      <c r="AN44" s="47">
        <v>102.60661414552378</v>
      </c>
    </row>
    <row r="45" spans="2:40" x14ac:dyDescent="0.25">
      <c r="B45" s="45"/>
      <c r="C45" t="s">
        <v>156</v>
      </c>
      <c r="D45" s="47">
        <v>3.0291611306526076</v>
      </c>
      <c r="E45" s="47">
        <v>17.592773213918893</v>
      </c>
      <c r="F45" s="47">
        <v>57.86002543165381</v>
      </c>
      <c r="G45" s="47">
        <v>102.59146369182744</v>
      </c>
      <c r="H45" s="47">
        <v>157.53993722132537</v>
      </c>
      <c r="J45" s="45"/>
      <c r="K45" t="s">
        <v>156</v>
      </c>
      <c r="L45" s="47">
        <v>3.0291611306526076</v>
      </c>
      <c r="M45" s="47">
        <v>17.592773213918893</v>
      </c>
      <c r="N45" s="47">
        <v>57.86002543165381</v>
      </c>
      <c r="O45" s="47">
        <v>102.59146369182744</v>
      </c>
      <c r="P45" s="47">
        <v>157.53993722132537</v>
      </c>
      <c r="R45" s="45"/>
      <c r="S45" t="s">
        <v>156</v>
      </c>
      <c r="T45" s="47">
        <v>3.0291611306526076</v>
      </c>
      <c r="U45" s="47">
        <v>17.592773213918893</v>
      </c>
      <c r="V45" s="47">
        <v>57.86002543165381</v>
      </c>
      <c r="W45" s="47">
        <v>102.59146369182744</v>
      </c>
      <c r="X45" s="47">
        <v>157.53993722132537</v>
      </c>
      <c r="Z45" s="45"/>
      <c r="AA45" t="s">
        <v>156</v>
      </c>
      <c r="AB45" s="47">
        <v>3.0291611306526076</v>
      </c>
      <c r="AC45" s="47">
        <v>17.592773213918893</v>
      </c>
      <c r="AD45" s="47">
        <v>57.86002543165381</v>
      </c>
      <c r="AE45" s="47">
        <v>102.59146369182744</v>
      </c>
      <c r="AF45" s="47">
        <v>157.53993722132537</v>
      </c>
      <c r="AH45" s="45"/>
      <c r="AI45" t="s">
        <v>156</v>
      </c>
      <c r="AJ45" s="47">
        <v>3.0291611306526076</v>
      </c>
      <c r="AK45" s="47">
        <v>17.592773213918893</v>
      </c>
      <c r="AL45" s="47">
        <v>57.86002543165381</v>
      </c>
      <c r="AM45" s="47">
        <v>102.59146369182744</v>
      </c>
      <c r="AN45" s="47">
        <v>157.53993722132537</v>
      </c>
    </row>
    <row r="46" spans="2:40" x14ac:dyDescent="0.25">
      <c r="B46" s="45"/>
      <c r="C46" t="s">
        <v>158</v>
      </c>
      <c r="D46" s="47">
        <v>3.0291611306526076</v>
      </c>
      <c r="E46" s="47">
        <v>17.592773213918893</v>
      </c>
      <c r="F46" s="47">
        <v>57.86002543165381</v>
      </c>
      <c r="G46" s="47">
        <v>102.59146369182744</v>
      </c>
      <c r="H46" s="47">
        <v>157.53993722132537</v>
      </c>
      <c r="J46" s="45"/>
      <c r="K46" t="s">
        <v>158</v>
      </c>
      <c r="L46" s="47">
        <v>3.0291611306526076</v>
      </c>
      <c r="M46" s="47">
        <v>17.592773213918893</v>
      </c>
      <c r="N46" s="47">
        <v>57.86002543165381</v>
      </c>
      <c r="O46" s="47">
        <v>102.59146369182744</v>
      </c>
      <c r="P46" s="47">
        <v>157.53993722132537</v>
      </c>
      <c r="R46" s="45"/>
      <c r="S46" t="s">
        <v>158</v>
      </c>
      <c r="T46" s="47">
        <v>3.0291611306526076</v>
      </c>
      <c r="U46" s="47">
        <v>17.592773213918893</v>
      </c>
      <c r="V46" s="47">
        <v>57.86002543165381</v>
      </c>
      <c r="W46" s="47">
        <v>102.59146369182744</v>
      </c>
      <c r="X46" s="47">
        <v>157.53993722132537</v>
      </c>
      <c r="Z46" s="45"/>
      <c r="AA46" t="s">
        <v>158</v>
      </c>
      <c r="AB46" s="47">
        <v>3.0291611306526076</v>
      </c>
      <c r="AC46" s="47">
        <v>17.592773213918893</v>
      </c>
      <c r="AD46" s="47">
        <v>57.86002543165381</v>
      </c>
      <c r="AE46" s="47">
        <v>102.59146369182744</v>
      </c>
      <c r="AF46" s="47">
        <v>157.53993722132537</v>
      </c>
      <c r="AH46" s="45"/>
      <c r="AI46" t="s">
        <v>158</v>
      </c>
      <c r="AJ46" s="47">
        <v>3.0291611306526076</v>
      </c>
      <c r="AK46" s="47">
        <v>17.592773213918893</v>
      </c>
      <c r="AL46" s="47">
        <v>57.86002543165381</v>
      </c>
      <c r="AM46" s="47">
        <v>102.59146369182744</v>
      </c>
      <c r="AN46" s="47">
        <v>157.53993722132537</v>
      </c>
    </row>
    <row r="47" spans="2:40" x14ac:dyDescent="0.25">
      <c r="B47" s="45"/>
      <c r="C47" t="s">
        <v>160</v>
      </c>
      <c r="D47" s="47">
        <v>3.0291611306526076</v>
      </c>
      <c r="E47" s="47">
        <v>17.592773213918893</v>
      </c>
      <c r="F47" s="47">
        <v>57.86002543165381</v>
      </c>
      <c r="G47" s="47">
        <v>102.59146369182744</v>
      </c>
      <c r="H47" s="47">
        <v>157.53993722132537</v>
      </c>
      <c r="J47" s="45"/>
      <c r="K47" t="s">
        <v>160</v>
      </c>
      <c r="L47" s="47">
        <v>3.0291611306526076</v>
      </c>
      <c r="M47" s="47">
        <v>17.592773213918893</v>
      </c>
      <c r="N47" s="47">
        <v>57.86002543165381</v>
      </c>
      <c r="O47" s="47">
        <v>102.59146369182744</v>
      </c>
      <c r="P47" s="47">
        <v>157.53993722132537</v>
      </c>
      <c r="R47" s="45"/>
      <c r="S47" t="s">
        <v>160</v>
      </c>
      <c r="T47" s="47">
        <v>3.0291611306526076</v>
      </c>
      <c r="U47" s="47">
        <v>17.592773213918893</v>
      </c>
      <c r="V47" s="47">
        <v>57.86002543165381</v>
      </c>
      <c r="W47" s="47">
        <v>102.59146369182744</v>
      </c>
      <c r="X47" s="47">
        <v>157.53993722132537</v>
      </c>
      <c r="Z47" s="45"/>
      <c r="AA47" t="s">
        <v>160</v>
      </c>
      <c r="AB47" s="47">
        <v>3.0291611306526076</v>
      </c>
      <c r="AC47" s="47">
        <v>17.592773213918893</v>
      </c>
      <c r="AD47" s="47">
        <v>57.86002543165381</v>
      </c>
      <c r="AE47" s="47">
        <v>102.59146369182744</v>
      </c>
      <c r="AF47" s="47">
        <v>157.53993722132537</v>
      </c>
      <c r="AH47" s="45"/>
      <c r="AI47" t="s">
        <v>160</v>
      </c>
      <c r="AJ47" s="47">
        <v>3.0291611306526076</v>
      </c>
      <c r="AK47" s="47">
        <v>17.592773213918893</v>
      </c>
      <c r="AL47" s="47">
        <v>57.86002543165381</v>
      </c>
      <c r="AM47" s="47">
        <v>102.59146369182744</v>
      </c>
      <c r="AN47" s="47">
        <v>157.53993722132537</v>
      </c>
    </row>
    <row r="48" spans="2:40" x14ac:dyDescent="0.25">
      <c r="B48" s="45"/>
      <c r="C48" t="s">
        <v>162</v>
      </c>
      <c r="D48" s="47">
        <v>3.0291611306526076</v>
      </c>
      <c r="E48" s="47">
        <v>13.877270739566306</v>
      </c>
      <c r="F48" s="47">
        <v>54.360446949641393</v>
      </c>
      <c r="G48" s="47">
        <v>79.170411147112787</v>
      </c>
      <c r="H48" s="47">
        <v>107.27111102757132</v>
      </c>
      <c r="J48" s="45"/>
      <c r="K48" t="s">
        <v>162</v>
      </c>
      <c r="L48" s="47">
        <v>3.0291611306526076</v>
      </c>
      <c r="M48" s="47">
        <v>13.877270739566306</v>
      </c>
      <c r="N48" s="47">
        <v>54.360446949641393</v>
      </c>
      <c r="O48" s="47">
        <v>79.170411147112787</v>
      </c>
      <c r="P48" s="47">
        <v>107.27111102757132</v>
      </c>
      <c r="R48" s="45"/>
      <c r="S48" t="s">
        <v>162</v>
      </c>
      <c r="T48" s="47">
        <v>3.0291611306526076</v>
      </c>
      <c r="U48" s="47">
        <v>13.877270739566306</v>
      </c>
      <c r="V48" s="47">
        <v>54.360446949641393</v>
      </c>
      <c r="W48" s="47">
        <v>79.170411147112787</v>
      </c>
      <c r="X48" s="47">
        <v>107.27111102757132</v>
      </c>
      <c r="Z48" s="45"/>
      <c r="AA48" t="s">
        <v>162</v>
      </c>
      <c r="AB48" s="47">
        <v>3.0291611306526076</v>
      </c>
      <c r="AC48" s="47">
        <v>13.877270739566306</v>
      </c>
      <c r="AD48" s="47">
        <v>54.360446949641393</v>
      </c>
      <c r="AE48" s="47">
        <v>79.170411147112787</v>
      </c>
      <c r="AF48" s="47">
        <v>107.27111102757132</v>
      </c>
      <c r="AH48" s="45"/>
      <c r="AI48" t="s">
        <v>162</v>
      </c>
      <c r="AJ48" s="47">
        <v>3.0291611306526076</v>
      </c>
      <c r="AK48" s="47">
        <v>13.877270739566306</v>
      </c>
      <c r="AL48" s="47">
        <v>54.360446949641393</v>
      </c>
      <c r="AM48" s="47">
        <v>79.170411147112787</v>
      </c>
      <c r="AN48" s="47">
        <v>107.27111102757132</v>
      </c>
    </row>
    <row r="49" spans="2:40" x14ac:dyDescent="0.25">
      <c r="B49" s="45"/>
      <c r="C49" t="s">
        <v>164</v>
      </c>
      <c r="D49" s="47">
        <v>3.0291611306526076</v>
      </c>
      <c r="E49" s="47">
        <v>14.099382295376275</v>
      </c>
      <c r="F49" s="47">
        <v>54.569650637886639</v>
      </c>
      <c r="G49" s="47">
        <v>80.495611743606162</v>
      </c>
      <c r="H49" s="47">
        <v>110.10007973915565</v>
      </c>
      <c r="J49" s="45"/>
      <c r="K49" t="s">
        <v>164</v>
      </c>
      <c r="L49" s="47">
        <v>3.0291611306526076</v>
      </c>
      <c r="M49" s="47">
        <v>14.099382295376275</v>
      </c>
      <c r="N49" s="47">
        <v>54.569650637886639</v>
      </c>
      <c r="O49" s="47">
        <v>80.495611743606162</v>
      </c>
      <c r="P49" s="47">
        <v>110.10007973915565</v>
      </c>
      <c r="R49" s="45"/>
      <c r="S49" t="s">
        <v>164</v>
      </c>
      <c r="T49" s="47">
        <v>3.0291611306526076</v>
      </c>
      <c r="U49" s="47">
        <v>14.099382295376275</v>
      </c>
      <c r="V49" s="47">
        <v>54.569650637886639</v>
      </c>
      <c r="W49" s="47">
        <v>80.495611743606162</v>
      </c>
      <c r="X49" s="47">
        <v>110.10007973915565</v>
      </c>
      <c r="Z49" s="45"/>
      <c r="AA49" t="s">
        <v>164</v>
      </c>
      <c r="AB49" s="47">
        <v>3.0291611306526076</v>
      </c>
      <c r="AC49" s="47">
        <v>14.099382295376275</v>
      </c>
      <c r="AD49" s="47">
        <v>54.569650637886639</v>
      </c>
      <c r="AE49" s="47">
        <v>80.495611743606162</v>
      </c>
      <c r="AF49" s="47">
        <v>110.10007973915565</v>
      </c>
      <c r="AH49" s="45"/>
      <c r="AI49" t="s">
        <v>164</v>
      </c>
      <c r="AJ49" s="47">
        <v>3.0291611306526076</v>
      </c>
      <c r="AK49" s="47">
        <v>14.099382295376275</v>
      </c>
      <c r="AL49" s="47">
        <v>54.569650637886639</v>
      </c>
      <c r="AM49" s="47">
        <v>80.495611743606162</v>
      </c>
      <c r="AN49" s="47">
        <v>110.10007973915565</v>
      </c>
    </row>
    <row r="50" spans="2:40" x14ac:dyDescent="0.25">
      <c r="B50" s="45"/>
      <c r="C50" t="s">
        <v>166</v>
      </c>
      <c r="D50" s="47">
        <v>3.0291611306526076</v>
      </c>
      <c r="E50" s="47">
        <v>14.185600726891401</v>
      </c>
      <c r="F50" s="47">
        <v>54.650858541734351</v>
      </c>
      <c r="G50" s="47">
        <v>80.971164844714707</v>
      </c>
      <c r="H50" s="47">
        <v>111.1153841882103</v>
      </c>
      <c r="J50" s="45"/>
      <c r="K50" t="s">
        <v>166</v>
      </c>
      <c r="L50" s="47">
        <v>3.0291611306526076</v>
      </c>
      <c r="M50" s="47">
        <v>14.185600726891401</v>
      </c>
      <c r="N50" s="47">
        <v>54.650858541734351</v>
      </c>
      <c r="O50" s="47">
        <v>80.971164844714707</v>
      </c>
      <c r="P50" s="47">
        <v>111.1153841882103</v>
      </c>
      <c r="R50" s="45"/>
      <c r="S50" t="s">
        <v>166</v>
      </c>
      <c r="T50" s="47">
        <v>3.0291611306526076</v>
      </c>
      <c r="U50" s="47">
        <v>14.185600726891401</v>
      </c>
      <c r="V50" s="47">
        <v>54.650858541734351</v>
      </c>
      <c r="W50" s="47">
        <v>80.971164844714707</v>
      </c>
      <c r="X50" s="47">
        <v>111.1153841882103</v>
      </c>
      <c r="Z50" s="45"/>
      <c r="AA50" t="s">
        <v>166</v>
      </c>
      <c r="AB50" s="47">
        <v>3.0291611306526076</v>
      </c>
      <c r="AC50" s="47">
        <v>14.185600726891401</v>
      </c>
      <c r="AD50" s="47">
        <v>54.650858541734351</v>
      </c>
      <c r="AE50" s="47">
        <v>80.971164844714707</v>
      </c>
      <c r="AF50" s="47">
        <v>111.1153841882103</v>
      </c>
      <c r="AH50" s="45"/>
      <c r="AI50" t="s">
        <v>166</v>
      </c>
      <c r="AJ50" s="47">
        <v>3.0291611306526076</v>
      </c>
      <c r="AK50" s="47">
        <v>14.185600726891401</v>
      </c>
      <c r="AL50" s="47">
        <v>54.650858541734351</v>
      </c>
      <c r="AM50" s="47">
        <v>80.971164844714707</v>
      </c>
      <c r="AN50" s="47">
        <v>111.1153841882103</v>
      </c>
    </row>
    <row r="51" spans="2:40" x14ac:dyDescent="0.25">
      <c r="B51" s="45"/>
      <c r="C51" t="s">
        <v>168</v>
      </c>
      <c r="D51" s="47">
        <v>3.0291611306526076</v>
      </c>
      <c r="E51" s="47">
        <v>15.714024565302459</v>
      </c>
      <c r="F51" s="47">
        <v>56.090459030018287</v>
      </c>
      <c r="G51" s="47">
        <v>105.10568818031746</v>
      </c>
      <c r="H51" s="47">
        <v>155.34090114373262</v>
      </c>
      <c r="J51" s="45"/>
      <c r="K51" t="s">
        <v>168</v>
      </c>
      <c r="L51" s="47">
        <v>3.0291611306526076</v>
      </c>
      <c r="M51" s="47">
        <v>15.714024565302459</v>
      </c>
      <c r="N51" s="47">
        <v>56.090459030018287</v>
      </c>
      <c r="O51" s="47">
        <v>105.10568818031746</v>
      </c>
      <c r="P51" s="47">
        <v>155.34090114373262</v>
      </c>
      <c r="R51" s="45"/>
      <c r="S51" t="s">
        <v>168</v>
      </c>
      <c r="T51" s="47">
        <v>3.0291611306526076</v>
      </c>
      <c r="U51" s="47">
        <v>15.714024565302459</v>
      </c>
      <c r="V51" s="47">
        <v>56.090459030018287</v>
      </c>
      <c r="W51" s="47">
        <v>105.10568818031746</v>
      </c>
      <c r="X51" s="47">
        <v>155.34090114373262</v>
      </c>
      <c r="Z51" s="45"/>
      <c r="AA51" t="s">
        <v>168</v>
      </c>
      <c r="AB51" s="47">
        <v>3.0291611306526076</v>
      </c>
      <c r="AC51" s="47">
        <v>15.714024565302459</v>
      </c>
      <c r="AD51" s="47">
        <v>56.090459030018287</v>
      </c>
      <c r="AE51" s="47">
        <v>105.10568818031746</v>
      </c>
      <c r="AF51" s="47">
        <v>155.34090114373262</v>
      </c>
      <c r="AH51" s="45"/>
      <c r="AI51" t="s">
        <v>168</v>
      </c>
      <c r="AJ51" s="47">
        <v>3.0291611306526076</v>
      </c>
      <c r="AK51" s="47">
        <v>15.714024565302459</v>
      </c>
      <c r="AL51" s="47">
        <v>56.090459030018287</v>
      </c>
      <c r="AM51" s="47">
        <v>105.10568818031746</v>
      </c>
      <c r="AN51" s="47">
        <v>155.34090114373262</v>
      </c>
    </row>
    <row r="52" spans="2:40" x14ac:dyDescent="0.25">
      <c r="B52" s="45"/>
      <c r="C52" t="s">
        <v>170</v>
      </c>
      <c r="D52" s="47">
        <v>3.0291611306526076</v>
      </c>
      <c r="E52" s="47">
        <v>20.65914091325714</v>
      </c>
      <c r="F52" s="47">
        <v>60.748193180865691</v>
      </c>
      <c r="G52" s="47">
        <v>137.92848427729834</v>
      </c>
      <c r="H52" s="47">
        <v>224.74118894513143</v>
      </c>
      <c r="J52" s="45"/>
      <c r="K52" t="s">
        <v>170</v>
      </c>
      <c r="L52" s="47">
        <v>3.0291611306526076</v>
      </c>
      <c r="M52" s="47">
        <v>20.65914091325714</v>
      </c>
      <c r="N52" s="47">
        <v>60.748193180865691</v>
      </c>
      <c r="O52" s="47">
        <v>137.92848427729834</v>
      </c>
      <c r="P52" s="47">
        <v>224.74118894513143</v>
      </c>
      <c r="R52" s="45"/>
      <c r="S52" t="s">
        <v>170</v>
      </c>
      <c r="T52" s="47">
        <v>3.0291611306526076</v>
      </c>
      <c r="U52" s="47">
        <v>20.65914091325714</v>
      </c>
      <c r="V52" s="47">
        <v>60.748193180865691</v>
      </c>
      <c r="W52" s="47">
        <v>137.92848427729834</v>
      </c>
      <c r="X52" s="47">
        <v>224.74118894513143</v>
      </c>
      <c r="Z52" s="45"/>
      <c r="AA52" t="s">
        <v>170</v>
      </c>
      <c r="AB52" s="47">
        <v>3.0291611306526076</v>
      </c>
      <c r="AC52" s="47">
        <v>20.65914091325714</v>
      </c>
      <c r="AD52" s="47">
        <v>60.748193180865691</v>
      </c>
      <c r="AE52" s="47">
        <v>137.92848427729834</v>
      </c>
      <c r="AF52" s="47">
        <v>224.74118894513143</v>
      </c>
      <c r="AH52" s="45"/>
      <c r="AI52" t="s">
        <v>170</v>
      </c>
      <c r="AJ52" s="47">
        <v>3.0291611306526076</v>
      </c>
      <c r="AK52" s="47">
        <v>20.65914091325714</v>
      </c>
      <c r="AL52" s="47">
        <v>60.748193180865691</v>
      </c>
      <c r="AM52" s="47">
        <v>137.92848427729834</v>
      </c>
      <c r="AN52" s="47">
        <v>224.74118894513143</v>
      </c>
    </row>
    <row r="54" spans="2:40" x14ac:dyDescent="0.25">
      <c r="T54" s="106" t="s">
        <v>249</v>
      </c>
      <c r="U54" s="107"/>
      <c r="V54" s="107"/>
      <c r="W54" s="107"/>
      <c r="X54" s="108"/>
      <c r="AB54" s="106" t="s">
        <v>249</v>
      </c>
      <c r="AC54" s="107"/>
      <c r="AD54" s="107"/>
      <c r="AE54" s="107"/>
      <c r="AF54" s="108"/>
      <c r="AJ54" s="106" t="s">
        <v>249</v>
      </c>
      <c r="AK54" s="107"/>
      <c r="AL54" s="107"/>
      <c r="AM54" s="107"/>
      <c r="AN54" s="108"/>
    </row>
    <row r="55" spans="2:40" x14ac:dyDescent="0.25">
      <c r="L55" s="106" t="s">
        <v>249</v>
      </c>
      <c r="M55" s="107"/>
      <c r="N55" s="107"/>
      <c r="O55" s="107"/>
      <c r="P55" s="108"/>
    </row>
    <row r="56" spans="2:40" x14ac:dyDescent="0.25">
      <c r="B56" s="48" t="s">
        <v>247</v>
      </c>
      <c r="C56" s="49"/>
      <c r="J56" s="48" t="s">
        <v>247</v>
      </c>
      <c r="K56" s="49"/>
      <c r="T56" s="50"/>
      <c r="U56" s="50"/>
      <c r="V56" s="50"/>
      <c r="W56" s="50"/>
      <c r="X56" s="50"/>
      <c r="AB56" s="50"/>
      <c r="AC56" s="50"/>
      <c r="AD56" s="50"/>
      <c r="AE56" s="50"/>
      <c r="AF56" s="50"/>
      <c r="AJ56" s="50"/>
      <c r="AK56" s="50"/>
      <c r="AL56" s="50"/>
      <c r="AM56" s="50"/>
      <c r="AN56" s="50"/>
    </row>
    <row r="57" spans="2:40" x14ac:dyDescent="0.25">
      <c r="B57" s="48"/>
      <c r="C57" s="49" t="s">
        <v>5</v>
      </c>
      <c r="J57" s="48"/>
      <c r="K57" s="49" t="s">
        <v>5</v>
      </c>
      <c r="L57" s="51">
        <v>0</v>
      </c>
      <c r="M57" s="51">
        <v>0</v>
      </c>
      <c r="N57" s="51">
        <v>0</v>
      </c>
      <c r="O57" s="51">
        <v>0</v>
      </c>
      <c r="P57" s="51">
        <v>0</v>
      </c>
      <c r="T57" s="51">
        <v>0</v>
      </c>
      <c r="U57" s="51">
        <v>0</v>
      </c>
      <c r="V57" s="51">
        <v>0</v>
      </c>
      <c r="W57" s="51">
        <v>0</v>
      </c>
      <c r="X57" s="51">
        <v>0</v>
      </c>
      <c r="AB57" s="51">
        <v>0</v>
      </c>
      <c r="AC57" s="51">
        <v>0</v>
      </c>
      <c r="AD57" s="51">
        <v>0</v>
      </c>
      <c r="AE57" s="51">
        <v>0</v>
      </c>
      <c r="AF57" s="51">
        <v>0</v>
      </c>
      <c r="AJ57" s="51">
        <v>0</v>
      </c>
      <c r="AK57" s="51">
        <v>0</v>
      </c>
      <c r="AL57" s="51">
        <v>0</v>
      </c>
      <c r="AM57" s="51">
        <v>0</v>
      </c>
      <c r="AN57" s="51">
        <v>0</v>
      </c>
    </row>
    <row r="58" spans="2:40" x14ac:dyDescent="0.25">
      <c r="B58" s="48"/>
      <c r="C58" s="49" t="s">
        <v>2</v>
      </c>
      <c r="J58" s="48"/>
      <c r="K58" s="49" t="s">
        <v>2</v>
      </c>
      <c r="L58" s="51">
        <v>0</v>
      </c>
      <c r="M58" s="51">
        <v>0</v>
      </c>
      <c r="N58" s="51">
        <v>0</v>
      </c>
      <c r="O58" s="51">
        <v>0</v>
      </c>
      <c r="P58" s="51">
        <v>0</v>
      </c>
      <c r="T58" s="51">
        <v>0</v>
      </c>
      <c r="U58" s="51">
        <v>0</v>
      </c>
      <c r="V58" s="51">
        <v>0</v>
      </c>
      <c r="W58" s="51">
        <v>0</v>
      </c>
      <c r="X58" s="51">
        <v>0</v>
      </c>
      <c r="AB58" s="51">
        <v>0</v>
      </c>
      <c r="AC58" s="51">
        <v>0</v>
      </c>
      <c r="AD58" s="51">
        <v>0</v>
      </c>
      <c r="AE58" s="51">
        <v>0</v>
      </c>
      <c r="AF58" s="51">
        <v>0</v>
      </c>
      <c r="AJ58" s="51">
        <v>0</v>
      </c>
      <c r="AK58" s="51">
        <v>0</v>
      </c>
      <c r="AL58" s="51">
        <v>0</v>
      </c>
      <c r="AM58" s="51">
        <v>0</v>
      </c>
      <c r="AN58" s="51">
        <v>0</v>
      </c>
    </row>
    <row r="59" spans="2:40" x14ac:dyDescent="0.25">
      <c r="B59" s="48"/>
      <c r="C59" s="49" t="s">
        <v>4</v>
      </c>
      <c r="J59" s="48"/>
      <c r="K59" s="49" t="s">
        <v>4</v>
      </c>
      <c r="L59" s="51">
        <v>0</v>
      </c>
      <c r="M59" s="51">
        <v>0</v>
      </c>
      <c r="N59" s="51">
        <v>0</v>
      </c>
      <c r="O59" s="51">
        <v>0</v>
      </c>
      <c r="P59" s="51">
        <v>0</v>
      </c>
      <c r="T59" s="51">
        <v>0</v>
      </c>
      <c r="U59" s="51">
        <v>0</v>
      </c>
      <c r="V59" s="51">
        <v>0</v>
      </c>
      <c r="W59" s="51">
        <v>0</v>
      </c>
      <c r="X59" s="51">
        <v>0</v>
      </c>
      <c r="AB59" s="51">
        <v>0</v>
      </c>
      <c r="AC59" s="51">
        <v>0</v>
      </c>
      <c r="AD59" s="51">
        <v>0</v>
      </c>
      <c r="AE59" s="51">
        <v>0</v>
      </c>
      <c r="AF59" s="51">
        <v>0</v>
      </c>
      <c r="AJ59" s="51">
        <v>0</v>
      </c>
      <c r="AK59" s="51">
        <v>0</v>
      </c>
      <c r="AL59" s="51">
        <v>0</v>
      </c>
      <c r="AM59" s="51">
        <v>0</v>
      </c>
      <c r="AN59" s="51">
        <v>0</v>
      </c>
    </row>
    <row r="60" spans="2:40" x14ac:dyDescent="0.25">
      <c r="B60" s="48"/>
      <c r="C60" s="49" t="s">
        <v>111</v>
      </c>
      <c r="J60" s="48"/>
      <c r="K60" s="49" t="s">
        <v>111</v>
      </c>
      <c r="L60" s="51">
        <v>0</v>
      </c>
      <c r="M60" s="51">
        <v>0</v>
      </c>
      <c r="N60" s="51">
        <v>0</v>
      </c>
      <c r="O60" s="51">
        <v>0</v>
      </c>
      <c r="P60" s="51">
        <v>0</v>
      </c>
      <c r="T60" s="51">
        <v>0</v>
      </c>
      <c r="U60" s="51">
        <v>0</v>
      </c>
      <c r="V60" s="51">
        <v>0</v>
      </c>
      <c r="W60" s="51">
        <v>0</v>
      </c>
      <c r="X60" s="51">
        <v>0</v>
      </c>
      <c r="AB60" s="51">
        <v>0</v>
      </c>
      <c r="AC60" s="51">
        <v>0</v>
      </c>
      <c r="AD60" s="51">
        <v>0</v>
      </c>
      <c r="AE60" s="51">
        <v>0</v>
      </c>
      <c r="AF60" s="51">
        <v>0</v>
      </c>
      <c r="AJ60" s="51">
        <v>0</v>
      </c>
      <c r="AK60" s="51">
        <v>0</v>
      </c>
      <c r="AL60" s="51">
        <v>0</v>
      </c>
      <c r="AM60" s="51">
        <v>0</v>
      </c>
      <c r="AN60" s="51">
        <v>0</v>
      </c>
    </row>
    <row r="61" spans="2:40" x14ac:dyDescent="0.25">
      <c r="B61" s="48"/>
      <c r="C61" s="49" t="s">
        <v>18</v>
      </c>
      <c r="J61" s="48"/>
      <c r="K61" s="49" t="s">
        <v>18</v>
      </c>
      <c r="L61" s="51">
        <v>0</v>
      </c>
      <c r="M61" s="51">
        <v>0</v>
      </c>
      <c r="N61" s="51">
        <v>0</v>
      </c>
      <c r="O61" s="51">
        <v>0</v>
      </c>
      <c r="P61" s="51">
        <v>0</v>
      </c>
      <c r="T61" s="51">
        <v>0</v>
      </c>
      <c r="U61" s="51">
        <v>0</v>
      </c>
      <c r="V61" s="51">
        <v>0</v>
      </c>
      <c r="W61" s="51">
        <v>0</v>
      </c>
      <c r="X61" s="51">
        <v>0</v>
      </c>
      <c r="AB61" s="51">
        <v>0</v>
      </c>
      <c r="AC61" s="51">
        <v>0</v>
      </c>
      <c r="AD61" s="51">
        <v>0</v>
      </c>
      <c r="AE61" s="51">
        <v>0</v>
      </c>
      <c r="AF61" s="51">
        <v>0</v>
      </c>
      <c r="AJ61" s="51">
        <v>0</v>
      </c>
      <c r="AK61" s="51">
        <v>0</v>
      </c>
      <c r="AL61" s="51">
        <v>0</v>
      </c>
      <c r="AM61" s="51">
        <v>0</v>
      </c>
      <c r="AN61" s="51">
        <v>0</v>
      </c>
    </row>
    <row r="62" spans="2:40" x14ac:dyDescent="0.25">
      <c r="B62" s="48"/>
      <c r="C62" s="49" t="s">
        <v>7</v>
      </c>
      <c r="J62" s="48"/>
      <c r="K62" s="49" t="s">
        <v>7</v>
      </c>
      <c r="L62" s="51">
        <v>0</v>
      </c>
      <c r="M62" s="51">
        <v>0</v>
      </c>
      <c r="N62" s="51">
        <v>0</v>
      </c>
      <c r="O62" s="51">
        <v>0</v>
      </c>
      <c r="P62" s="51">
        <v>0</v>
      </c>
      <c r="T62" s="51">
        <v>0</v>
      </c>
      <c r="U62" s="51">
        <v>0</v>
      </c>
      <c r="V62" s="51">
        <v>0</v>
      </c>
      <c r="W62" s="51">
        <v>0</v>
      </c>
      <c r="X62" s="51">
        <v>0</v>
      </c>
      <c r="AB62" s="51">
        <v>0</v>
      </c>
      <c r="AC62" s="51">
        <v>0</v>
      </c>
      <c r="AD62" s="51">
        <v>0</v>
      </c>
      <c r="AE62" s="51">
        <v>0</v>
      </c>
      <c r="AF62" s="51">
        <v>0</v>
      </c>
      <c r="AJ62" s="51">
        <v>0</v>
      </c>
      <c r="AK62" s="51">
        <v>0</v>
      </c>
      <c r="AL62" s="51">
        <v>0</v>
      </c>
      <c r="AM62" s="51">
        <v>0</v>
      </c>
      <c r="AN62" s="51">
        <v>0</v>
      </c>
    </row>
    <row r="63" spans="2:40" x14ac:dyDescent="0.25">
      <c r="B63" s="48"/>
      <c r="C63" s="49" t="s">
        <v>19</v>
      </c>
      <c r="J63" s="48"/>
      <c r="K63" s="49" t="s">
        <v>19</v>
      </c>
      <c r="L63" s="51">
        <v>0</v>
      </c>
      <c r="M63" s="51">
        <v>0</v>
      </c>
      <c r="N63" s="51">
        <v>0</v>
      </c>
      <c r="O63" s="51">
        <v>0</v>
      </c>
      <c r="P63" s="51">
        <v>0</v>
      </c>
      <c r="T63" s="51">
        <v>0</v>
      </c>
      <c r="U63" s="51">
        <v>0</v>
      </c>
      <c r="V63" s="51">
        <v>0</v>
      </c>
      <c r="W63" s="51">
        <v>0</v>
      </c>
      <c r="X63" s="51">
        <v>0</v>
      </c>
      <c r="AB63" s="51">
        <v>0</v>
      </c>
      <c r="AC63" s="51">
        <v>0</v>
      </c>
      <c r="AD63" s="51">
        <v>0</v>
      </c>
      <c r="AE63" s="51">
        <v>0</v>
      </c>
      <c r="AF63" s="51">
        <v>0</v>
      </c>
      <c r="AJ63" s="51">
        <v>0</v>
      </c>
      <c r="AK63" s="51">
        <v>0</v>
      </c>
      <c r="AL63" s="51">
        <v>0</v>
      </c>
      <c r="AM63" s="51">
        <v>0</v>
      </c>
      <c r="AN63" s="51">
        <v>0</v>
      </c>
    </row>
    <row r="64" spans="2:40" x14ac:dyDescent="0.25">
      <c r="B64" s="48"/>
      <c r="C64" s="49" t="s">
        <v>116</v>
      </c>
      <c r="J64" s="48"/>
      <c r="K64" s="49" t="s">
        <v>116</v>
      </c>
      <c r="L64" s="51">
        <v>0</v>
      </c>
      <c r="M64" s="51">
        <v>0</v>
      </c>
      <c r="N64" s="51">
        <v>0</v>
      </c>
      <c r="O64" s="51">
        <v>0</v>
      </c>
      <c r="P64" s="51">
        <v>0</v>
      </c>
      <c r="T64" s="51">
        <v>0</v>
      </c>
      <c r="U64" s="51">
        <v>0</v>
      </c>
      <c r="V64" s="51">
        <v>0</v>
      </c>
      <c r="W64" s="51">
        <v>0</v>
      </c>
      <c r="X64" s="51">
        <v>0</v>
      </c>
      <c r="AB64" s="51">
        <v>0</v>
      </c>
      <c r="AC64" s="51">
        <v>0</v>
      </c>
      <c r="AD64" s="51">
        <v>0</v>
      </c>
      <c r="AE64" s="51">
        <v>0</v>
      </c>
      <c r="AF64" s="51">
        <v>0</v>
      </c>
      <c r="AJ64" s="51">
        <v>0</v>
      </c>
      <c r="AK64" s="51">
        <v>0</v>
      </c>
      <c r="AL64" s="51">
        <v>0</v>
      </c>
      <c r="AM64" s="51">
        <v>0</v>
      </c>
      <c r="AN64" s="51">
        <v>0</v>
      </c>
    </row>
    <row r="65" spans="2:40" x14ac:dyDescent="0.25">
      <c r="B65" s="48"/>
      <c r="C65" s="49" t="s">
        <v>118</v>
      </c>
      <c r="J65" s="48"/>
      <c r="K65" s="49" t="s">
        <v>118</v>
      </c>
      <c r="L65" s="51">
        <v>0</v>
      </c>
      <c r="M65" s="51">
        <v>0</v>
      </c>
      <c r="N65" s="51">
        <v>0</v>
      </c>
      <c r="O65" s="51">
        <v>0</v>
      </c>
      <c r="P65" s="51">
        <v>0</v>
      </c>
      <c r="T65" s="51">
        <v>0</v>
      </c>
      <c r="U65" s="51">
        <v>0</v>
      </c>
      <c r="V65" s="51">
        <v>0</v>
      </c>
      <c r="W65" s="51">
        <v>0</v>
      </c>
      <c r="X65" s="51">
        <v>0</v>
      </c>
      <c r="AB65" s="51">
        <v>0</v>
      </c>
      <c r="AC65" s="51">
        <v>0</v>
      </c>
      <c r="AD65" s="51">
        <v>0</v>
      </c>
      <c r="AE65" s="51">
        <v>0</v>
      </c>
      <c r="AF65" s="51">
        <v>0</v>
      </c>
      <c r="AJ65" s="51">
        <v>0</v>
      </c>
      <c r="AK65" s="51">
        <v>0</v>
      </c>
      <c r="AL65" s="51">
        <v>0</v>
      </c>
      <c r="AM65" s="51">
        <v>0</v>
      </c>
      <c r="AN65" s="51">
        <v>0</v>
      </c>
    </row>
    <row r="66" spans="2:40" x14ac:dyDescent="0.25">
      <c r="B66" s="48"/>
      <c r="C66" s="49" t="s">
        <v>16</v>
      </c>
      <c r="J66" s="48"/>
      <c r="K66" s="49" t="s">
        <v>16</v>
      </c>
      <c r="L66" s="51">
        <v>0</v>
      </c>
      <c r="M66" s="51">
        <v>0</v>
      </c>
      <c r="N66" s="51">
        <v>0</v>
      </c>
      <c r="O66" s="51">
        <v>0</v>
      </c>
      <c r="P66" s="51">
        <v>0</v>
      </c>
      <c r="T66" s="51">
        <v>0</v>
      </c>
      <c r="U66" s="51">
        <v>0</v>
      </c>
      <c r="V66" s="51">
        <v>0</v>
      </c>
      <c r="W66" s="51">
        <v>0</v>
      </c>
      <c r="X66" s="51">
        <v>0</v>
      </c>
      <c r="AB66" s="51">
        <v>0</v>
      </c>
      <c r="AC66" s="51">
        <v>0</v>
      </c>
      <c r="AD66" s="51">
        <v>0</v>
      </c>
      <c r="AE66" s="51">
        <v>0</v>
      </c>
      <c r="AF66" s="51">
        <v>0</v>
      </c>
      <c r="AJ66" s="51">
        <v>0</v>
      </c>
      <c r="AK66" s="51">
        <v>0</v>
      </c>
      <c r="AL66" s="51">
        <v>0</v>
      </c>
      <c r="AM66" s="51">
        <v>0</v>
      </c>
      <c r="AN66" s="51">
        <v>0</v>
      </c>
    </row>
    <row r="67" spans="2:40" x14ac:dyDescent="0.25">
      <c r="B67" s="48"/>
      <c r="C67" s="49" t="s">
        <v>17</v>
      </c>
      <c r="J67" s="48"/>
      <c r="K67" s="49" t="s">
        <v>17</v>
      </c>
      <c r="L67" s="51">
        <v>0</v>
      </c>
      <c r="M67" s="51">
        <v>0</v>
      </c>
      <c r="N67" s="51">
        <v>0</v>
      </c>
      <c r="O67" s="51">
        <v>0</v>
      </c>
      <c r="P67" s="51">
        <v>0</v>
      </c>
      <c r="T67" s="51">
        <v>0</v>
      </c>
      <c r="U67" s="51">
        <v>0</v>
      </c>
      <c r="V67" s="51">
        <v>0</v>
      </c>
      <c r="W67" s="51">
        <v>0</v>
      </c>
      <c r="X67" s="51">
        <v>0</v>
      </c>
      <c r="AB67" s="51">
        <v>0</v>
      </c>
      <c r="AC67" s="51">
        <v>0</v>
      </c>
      <c r="AD67" s="51">
        <v>0</v>
      </c>
      <c r="AE67" s="51">
        <v>0</v>
      </c>
      <c r="AF67" s="51">
        <v>0</v>
      </c>
      <c r="AJ67" s="51">
        <v>0</v>
      </c>
      <c r="AK67" s="51">
        <v>0</v>
      </c>
      <c r="AL67" s="51">
        <v>0</v>
      </c>
      <c r="AM67" s="51">
        <v>0</v>
      </c>
      <c r="AN67" s="51">
        <v>0</v>
      </c>
    </row>
    <row r="68" spans="2:40" x14ac:dyDescent="0.25">
      <c r="B68" s="48"/>
      <c r="C68" s="49" t="s">
        <v>122</v>
      </c>
      <c r="J68" s="48"/>
      <c r="K68" s="49" t="s">
        <v>122</v>
      </c>
      <c r="L68" s="51">
        <v>0</v>
      </c>
      <c r="M68" s="51">
        <v>0</v>
      </c>
      <c r="N68" s="51">
        <v>0</v>
      </c>
      <c r="O68" s="51">
        <v>0</v>
      </c>
      <c r="P68" s="51">
        <v>0</v>
      </c>
      <c r="T68" s="51">
        <v>0</v>
      </c>
      <c r="U68" s="51">
        <v>0</v>
      </c>
      <c r="V68" s="51">
        <v>0</v>
      </c>
      <c r="W68" s="51">
        <v>0</v>
      </c>
      <c r="X68" s="51">
        <v>0</v>
      </c>
      <c r="AB68" s="51">
        <v>0</v>
      </c>
      <c r="AC68" s="51">
        <v>0</v>
      </c>
      <c r="AD68" s="51">
        <v>0</v>
      </c>
      <c r="AE68" s="51">
        <v>0</v>
      </c>
      <c r="AF68" s="51">
        <v>0</v>
      </c>
      <c r="AJ68" s="51">
        <v>0</v>
      </c>
      <c r="AK68" s="51">
        <v>0</v>
      </c>
      <c r="AL68" s="51">
        <v>0</v>
      </c>
      <c r="AM68" s="51">
        <v>0</v>
      </c>
      <c r="AN68" s="51">
        <v>0</v>
      </c>
    </row>
    <row r="69" spans="2:40" x14ac:dyDescent="0.25">
      <c r="B69" s="48"/>
      <c r="C69" s="49" t="s">
        <v>124</v>
      </c>
      <c r="D69" s="46"/>
      <c r="E69" s="46"/>
      <c r="F69" s="46"/>
      <c r="G69" s="46"/>
      <c r="H69" s="46"/>
      <c r="J69" s="48"/>
      <c r="K69" s="49" t="s">
        <v>124</v>
      </c>
      <c r="L69" s="51">
        <v>0</v>
      </c>
      <c r="M69" s="51">
        <v>0</v>
      </c>
      <c r="N69" s="51">
        <v>0</v>
      </c>
      <c r="O69" s="51">
        <v>0</v>
      </c>
      <c r="P69" s="51">
        <v>0</v>
      </c>
      <c r="R69" s="45"/>
      <c r="T69" s="51">
        <v>0</v>
      </c>
      <c r="U69" s="51">
        <v>0</v>
      </c>
      <c r="V69" s="51">
        <v>0</v>
      </c>
      <c r="W69" s="51">
        <v>0</v>
      </c>
      <c r="X69" s="51">
        <v>0</v>
      </c>
      <c r="Z69" s="45"/>
      <c r="AB69" s="51">
        <v>0</v>
      </c>
      <c r="AC69" s="51">
        <v>0</v>
      </c>
      <c r="AD69" s="51">
        <v>0</v>
      </c>
      <c r="AE69" s="51">
        <v>0</v>
      </c>
      <c r="AF69" s="51">
        <v>0</v>
      </c>
      <c r="AH69" s="45"/>
      <c r="AJ69" s="51">
        <v>0</v>
      </c>
      <c r="AK69" s="51">
        <v>0</v>
      </c>
      <c r="AL69" s="51">
        <v>0</v>
      </c>
      <c r="AM69" s="51">
        <v>0</v>
      </c>
      <c r="AN69" s="51">
        <v>0</v>
      </c>
    </row>
    <row r="70" spans="2:40" x14ac:dyDescent="0.25">
      <c r="B70" s="48"/>
      <c r="C70" s="49" t="s">
        <v>6</v>
      </c>
      <c r="D70" s="46"/>
      <c r="E70" s="46"/>
      <c r="F70" s="46"/>
      <c r="G70" s="46"/>
      <c r="H70" s="46"/>
      <c r="J70" s="48"/>
      <c r="K70" s="49" t="s">
        <v>6</v>
      </c>
      <c r="L70" s="51">
        <v>0</v>
      </c>
      <c r="M70" s="51">
        <v>0</v>
      </c>
      <c r="N70" s="51">
        <v>0</v>
      </c>
      <c r="O70" s="51">
        <v>0</v>
      </c>
      <c r="P70" s="51">
        <v>0</v>
      </c>
      <c r="R70" s="45"/>
      <c r="T70" s="51">
        <v>0</v>
      </c>
      <c r="U70" s="51">
        <v>0</v>
      </c>
      <c r="V70" s="51">
        <v>0</v>
      </c>
      <c r="W70" s="51">
        <v>0</v>
      </c>
      <c r="X70" s="51">
        <v>0</v>
      </c>
      <c r="Z70" s="45"/>
      <c r="AB70" s="51">
        <v>0</v>
      </c>
      <c r="AC70" s="51">
        <v>0</v>
      </c>
      <c r="AD70" s="51">
        <v>0</v>
      </c>
      <c r="AE70" s="51">
        <v>0</v>
      </c>
      <c r="AF70" s="51">
        <v>0</v>
      </c>
      <c r="AH70" s="45"/>
      <c r="AJ70" s="51">
        <v>0</v>
      </c>
      <c r="AK70" s="51">
        <v>0</v>
      </c>
      <c r="AL70" s="51">
        <v>0</v>
      </c>
      <c r="AM70" s="51">
        <v>0</v>
      </c>
      <c r="AN70" s="51">
        <v>0</v>
      </c>
    </row>
    <row r="71" spans="2:40" x14ac:dyDescent="0.25">
      <c r="B71" s="48"/>
      <c r="C71" s="49" t="s">
        <v>127</v>
      </c>
      <c r="D71" s="46"/>
      <c r="E71" s="46"/>
      <c r="F71" s="46"/>
      <c r="G71" s="46"/>
      <c r="H71" s="46"/>
      <c r="J71" s="48"/>
      <c r="K71" s="49" t="s">
        <v>127</v>
      </c>
      <c r="L71" s="51">
        <v>0</v>
      </c>
      <c r="M71" s="51">
        <v>0</v>
      </c>
      <c r="N71" s="51">
        <v>0</v>
      </c>
      <c r="O71" s="51">
        <v>0</v>
      </c>
      <c r="P71" s="51">
        <v>0</v>
      </c>
      <c r="R71" s="45"/>
      <c r="T71" s="51">
        <v>0</v>
      </c>
      <c r="U71" s="51">
        <v>0</v>
      </c>
      <c r="V71" s="51">
        <v>0</v>
      </c>
      <c r="W71" s="51">
        <v>0</v>
      </c>
      <c r="X71" s="51">
        <v>0</v>
      </c>
      <c r="Z71" s="45"/>
      <c r="AB71" s="51">
        <v>0</v>
      </c>
      <c r="AC71" s="51">
        <v>0</v>
      </c>
      <c r="AD71" s="51">
        <v>0</v>
      </c>
      <c r="AE71" s="51">
        <v>0</v>
      </c>
      <c r="AF71" s="51">
        <v>0</v>
      </c>
      <c r="AH71" s="45"/>
      <c r="AJ71" s="51">
        <v>0</v>
      </c>
      <c r="AK71" s="51">
        <v>0</v>
      </c>
      <c r="AL71" s="51">
        <v>0</v>
      </c>
      <c r="AM71" s="51">
        <v>0</v>
      </c>
      <c r="AN71" s="51">
        <v>0</v>
      </c>
    </row>
    <row r="72" spans="2:40" x14ac:dyDescent="0.25">
      <c r="B72" s="48"/>
      <c r="C72" s="49" t="s">
        <v>129</v>
      </c>
      <c r="D72" s="46"/>
      <c r="E72" s="46"/>
      <c r="F72" s="46"/>
      <c r="G72" s="46"/>
      <c r="H72" s="46"/>
      <c r="J72" s="48"/>
      <c r="K72" s="49" t="s">
        <v>129</v>
      </c>
      <c r="L72" s="51">
        <v>0</v>
      </c>
      <c r="M72" s="51">
        <v>0</v>
      </c>
      <c r="N72" s="51">
        <v>0</v>
      </c>
      <c r="O72" s="51">
        <v>0</v>
      </c>
      <c r="P72" s="51">
        <v>0</v>
      </c>
      <c r="R72" s="45"/>
      <c r="T72" s="51">
        <v>0</v>
      </c>
      <c r="U72" s="51">
        <v>0</v>
      </c>
      <c r="V72" s="51">
        <v>0</v>
      </c>
      <c r="W72" s="51">
        <v>0</v>
      </c>
      <c r="X72" s="51">
        <v>0</v>
      </c>
      <c r="Z72" s="45"/>
      <c r="AB72" s="51">
        <v>0</v>
      </c>
      <c r="AC72" s="51">
        <v>0</v>
      </c>
      <c r="AD72" s="51">
        <v>0</v>
      </c>
      <c r="AE72" s="51">
        <v>0</v>
      </c>
      <c r="AF72" s="51">
        <v>0</v>
      </c>
      <c r="AH72" s="45"/>
      <c r="AJ72" s="51">
        <v>0</v>
      </c>
      <c r="AK72" s="51">
        <v>0</v>
      </c>
      <c r="AL72" s="51">
        <v>0</v>
      </c>
      <c r="AM72" s="51">
        <v>0</v>
      </c>
      <c r="AN72" s="51">
        <v>0</v>
      </c>
    </row>
    <row r="73" spans="2:40" x14ac:dyDescent="0.25">
      <c r="B73" s="48"/>
      <c r="C73" s="49" t="s">
        <v>131</v>
      </c>
      <c r="D73" s="46"/>
      <c r="E73" s="46"/>
      <c r="F73" s="46"/>
      <c r="G73" s="46"/>
      <c r="H73" s="46"/>
      <c r="J73" s="48"/>
      <c r="K73" s="49" t="s">
        <v>131</v>
      </c>
      <c r="L73" s="51">
        <v>0</v>
      </c>
      <c r="M73" s="51">
        <v>0</v>
      </c>
      <c r="N73" s="51">
        <v>0</v>
      </c>
      <c r="O73" s="51">
        <v>0</v>
      </c>
      <c r="P73" s="51">
        <v>0</v>
      </c>
      <c r="R73" s="45"/>
      <c r="T73" s="51">
        <v>0</v>
      </c>
      <c r="U73" s="51">
        <v>0</v>
      </c>
      <c r="V73" s="51">
        <v>0</v>
      </c>
      <c r="W73" s="51">
        <v>0</v>
      </c>
      <c r="X73" s="51">
        <v>0</v>
      </c>
      <c r="Z73" s="45"/>
      <c r="AB73" s="51">
        <v>0</v>
      </c>
      <c r="AC73" s="51">
        <v>0</v>
      </c>
      <c r="AD73" s="51">
        <v>0</v>
      </c>
      <c r="AE73" s="51">
        <v>0</v>
      </c>
      <c r="AF73" s="51">
        <v>0</v>
      </c>
      <c r="AH73" s="45"/>
      <c r="AJ73" s="51">
        <v>0</v>
      </c>
      <c r="AK73" s="51">
        <v>0</v>
      </c>
      <c r="AL73" s="51">
        <v>0</v>
      </c>
      <c r="AM73" s="51">
        <v>0</v>
      </c>
      <c r="AN73" s="51">
        <v>0</v>
      </c>
    </row>
    <row r="74" spans="2:40" x14ac:dyDescent="0.25">
      <c r="B74" s="48"/>
      <c r="C74" s="49" t="s">
        <v>133</v>
      </c>
      <c r="D74" s="46"/>
      <c r="E74" s="46"/>
      <c r="F74" s="46"/>
      <c r="G74" s="46"/>
      <c r="H74" s="46"/>
      <c r="J74" s="48"/>
      <c r="K74" s="49" t="s">
        <v>133</v>
      </c>
      <c r="L74" s="51">
        <v>0</v>
      </c>
      <c r="M74" s="51">
        <v>0</v>
      </c>
      <c r="N74" s="51">
        <v>0</v>
      </c>
      <c r="O74" s="51">
        <v>0</v>
      </c>
      <c r="P74" s="51">
        <v>0</v>
      </c>
      <c r="R74" s="45"/>
      <c r="T74" s="51">
        <v>0</v>
      </c>
      <c r="U74" s="51">
        <v>0</v>
      </c>
      <c r="V74" s="51">
        <v>0</v>
      </c>
      <c r="W74" s="51">
        <v>0</v>
      </c>
      <c r="X74" s="51">
        <v>0</v>
      </c>
      <c r="Z74" s="45"/>
      <c r="AB74" s="51">
        <v>0</v>
      </c>
      <c r="AC74" s="51">
        <v>0</v>
      </c>
      <c r="AD74" s="51">
        <v>0</v>
      </c>
      <c r="AE74" s="51">
        <v>0</v>
      </c>
      <c r="AF74" s="51">
        <v>0</v>
      </c>
      <c r="AH74" s="45"/>
      <c r="AJ74" s="51">
        <v>0</v>
      </c>
      <c r="AK74" s="51">
        <v>0</v>
      </c>
      <c r="AL74" s="51">
        <v>0</v>
      </c>
      <c r="AM74" s="51">
        <v>0</v>
      </c>
      <c r="AN74" s="51">
        <v>0</v>
      </c>
    </row>
    <row r="75" spans="2:40" x14ac:dyDescent="0.25">
      <c r="B75" s="48"/>
      <c r="C75" s="49"/>
      <c r="J75" s="48"/>
      <c r="K75" s="49"/>
      <c r="L75" s="51"/>
      <c r="M75" s="51"/>
      <c r="N75" s="51"/>
      <c r="O75" s="51"/>
      <c r="P75" s="51"/>
    </row>
    <row r="76" spans="2:40" x14ac:dyDescent="0.25">
      <c r="B76" s="48" t="s">
        <v>248</v>
      </c>
      <c r="C76" s="49"/>
      <c r="J76" s="48" t="s">
        <v>248</v>
      </c>
      <c r="K76" s="49"/>
      <c r="T76" s="51"/>
      <c r="U76" s="51"/>
      <c r="V76" s="51"/>
      <c r="W76" s="51"/>
      <c r="X76" s="51"/>
      <c r="AB76" s="51"/>
      <c r="AC76" s="51"/>
      <c r="AD76" s="51"/>
      <c r="AE76" s="51"/>
      <c r="AF76" s="51"/>
      <c r="AJ76" s="51"/>
      <c r="AK76" s="51"/>
      <c r="AL76" s="51"/>
      <c r="AM76" s="51"/>
      <c r="AN76" s="51"/>
    </row>
    <row r="77" spans="2:40" x14ac:dyDescent="0.25">
      <c r="B77" s="48"/>
      <c r="C77" s="49" t="s">
        <v>136</v>
      </c>
      <c r="J77" s="48"/>
      <c r="K77" s="49" t="s">
        <v>136</v>
      </c>
      <c r="L77" s="51">
        <v>0</v>
      </c>
      <c r="M77" s="51">
        <v>0</v>
      </c>
      <c r="N77" s="51">
        <v>0</v>
      </c>
      <c r="O77" s="51">
        <v>0</v>
      </c>
      <c r="P77" s="51">
        <v>0</v>
      </c>
      <c r="T77" s="51">
        <v>0</v>
      </c>
      <c r="U77" s="51">
        <v>0</v>
      </c>
      <c r="V77" s="51">
        <v>0</v>
      </c>
      <c r="W77" s="51">
        <v>0</v>
      </c>
      <c r="X77" s="51">
        <v>0</v>
      </c>
      <c r="AB77" s="51">
        <v>0</v>
      </c>
      <c r="AC77" s="51">
        <v>0</v>
      </c>
      <c r="AD77" s="51">
        <v>0</v>
      </c>
      <c r="AE77" s="51">
        <v>0</v>
      </c>
      <c r="AF77" s="51">
        <v>0</v>
      </c>
      <c r="AJ77" s="51">
        <v>0</v>
      </c>
      <c r="AK77" s="51">
        <v>0</v>
      </c>
      <c r="AL77" s="51">
        <v>0</v>
      </c>
      <c r="AM77" s="51">
        <v>0</v>
      </c>
      <c r="AN77" s="51">
        <v>0</v>
      </c>
    </row>
    <row r="78" spans="2:40" x14ac:dyDescent="0.25">
      <c r="B78" s="48"/>
      <c r="C78" s="49" t="s">
        <v>11</v>
      </c>
      <c r="J78" s="48"/>
      <c r="K78" s="49" t="s">
        <v>11</v>
      </c>
      <c r="L78" s="51">
        <v>0</v>
      </c>
      <c r="M78" s="51">
        <v>0</v>
      </c>
      <c r="N78" s="51">
        <v>0</v>
      </c>
      <c r="O78" s="51">
        <v>0</v>
      </c>
      <c r="P78" s="51">
        <v>0</v>
      </c>
      <c r="T78" s="51">
        <v>0</v>
      </c>
      <c r="U78" s="51">
        <v>0</v>
      </c>
      <c r="V78" s="51">
        <v>0</v>
      </c>
      <c r="W78" s="51">
        <v>0</v>
      </c>
      <c r="X78" s="51">
        <v>0</v>
      </c>
      <c r="AB78" s="51">
        <v>0</v>
      </c>
      <c r="AC78" s="51">
        <v>0</v>
      </c>
      <c r="AD78" s="51">
        <v>0</v>
      </c>
      <c r="AE78" s="51">
        <v>0</v>
      </c>
      <c r="AF78" s="51">
        <v>0</v>
      </c>
      <c r="AJ78" s="51">
        <v>0</v>
      </c>
      <c r="AK78" s="51">
        <v>0</v>
      </c>
      <c r="AL78" s="51">
        <v>0</v>
      </c>
      <c r="AM78" s="51">
        <v>0</v>
      </c>
      <c r="AN78" s="51">
        <v>0</v>
      </c>
    </row>
    <row r="79" spans="2:40" x14ac:dyDescent="0.25">
      <c r="B79" s="48"/>
      <c r="C79" s="49" t="s">
        <v>9</v>
      </c>
      <c r="J79" s="48"/>
      <c r="K79" s="49" t="s">
        <v>9</v>
      </c>
      <c r="L79" s="51">
        <v>0</v>
      </c>
      <c r="M79" s="51">
        <v>0</v>
      </c>
      <c r="N79" s="51">
        <v>0</v>
      </c>
      <c r="O79" s="51">
        <v>0</v>
      </c>
      <c r="P79" s="51">
        <v>0</v>
      </c>
      <c r="T79" s="51">
        <v>0</v>
      </c>
      <c r="U79" s="51">
        <v>0</v>
      </c>
      <c r="V79" s="51">
        <v>0</v>
      </c>
      <c r="W79" s="51">
        <v>0</v>
      </c>
      <c r="X79" s="51">
        <v>0</v>
      </c>
      <c r="AB79" s="51">
        <v>0</v>
      </c>
      <c r="AC79" s="51">
        <v>0</v>
      </c>
      <c r="AD79" s="51">
        <v>0</v>
      </c>
      <c r="AE79" s="51">
        <v>0</v>
      </c>
      <c r="AF79" s="51">
        <v>0</v>
      </c>
      <c r="AJ79" s="51">
        <v>0</v>
      </c>
      <c r="AK79" s="51">
        <v>0</v>
      </c>
      <c r="AL79" s="51">
        <v>0</v>
      </c>
      <c r="AM79" s="51">
        <v>0</v>
      </c>
      <c r="AN79" s="51">
        <v>0</v>
      </c>
    </row>
    <row r="80" spans="2:40" x14ac:dyDescent="0.25">
      <c r="B80" s="48"/>
      <c r="C80" s="49" t="s">
        <v>138</v>
      </c>
      <c r="J80" s="48"/>
      <c r="K80" s="49" t="s">
        <v>138</v>
      </c>
      <c r="L80" s="51">
        <v>0</v>
      </c>
      <c r="M80" s="51">
        <v>0</v>
      </c>
      <c r="N80" s="51">
        <v>0</v>
      </c>
      <c r="O80" s="51">
        <v>0</v>
      </c>
      <c r="P80" s="51">
        <v>0</v>
      </c>
      <c r="T80" s="51">
        <v>0</v>
      </c>
      <c r="U80" s="51">
        <v>0</v>
      </c>
      <c r="V80" s="51">
        <v>0</v>
      </c>
      <c r="W80" s="51">
        <v>0</v>
      </c>
      <c r="X80" s="51">
        <v>0</v>
      </c>
      <c r="AB80" s="51">
        <v>0</v>
      </c>
      <c r="AC80" s="51">
        <v>0</v>
      </c>
      <c r="AD80" s="51">
        <v>0</v>
      </c>
      <c r="AE80" s="51">
        <v>0</v>
      </c>
      <c r="AF80" s="51">
        <v>0</v>
      </c>
      <c r="AJ80" s="51">
        <v>0</v>
      </c>
      <c r="AK80" s="51">
        <v>0</v>
      </c>
      <c r="AL80" s="51">
        <v>0</v>
      </c>
      <c r="AM80" s="51">
        <v>0</v>
      </c>
      <c r="AN80" s="51">
        <v>0</v>
      </c>
    </row>
    <row r="81" spans="2:40" x14ac:dyDescent="0.25">
      <c r="B81" s="48"/>
      <c r="C81" s="49" t="s">
        <v>140</v>
      </c>
      <c r="J81" s="48"/>
      <c r="K81" s="49" t="s">
        <v>140</v>
      </c>
      <c r="L81" s="51">
        <v>0</v>
      </c>
      <c r="M81" s="51">
        <v>0</v>
      </c>
      <c r="N81" s="51">
        <v>0</v>
      </c>
      <c r="O81" s="51">
        <v>0</v>
      </c>
      <c r="P81" s="51">
        <v>0</v>
      </c>
      <c r="T81" s="51">
        <v>0</v>
      </c>
      <c r="U81" s="51">
        <v>0</v>
      </c>
      <c r="V81" s="51">
        <v>0</v>
      </c>
      <c r="W81" s="51">
        <v>0</v>
      </c>
      <c r="X81" s="51">
        <v>0</v>
      </c>
      <c r="AB81" s="51">
        <v>0</v>
      </c>
      <c r="AC81" s="51">
        <v>0</v>
      </c>
      <c r="AD81" s="51">
        <v>0</v>
      </c>
      <c r="AE81" s="51">
        <v>0</v>
      </c>
      <c r="AF81" s="51">
        <v>0</v>
      </c>
      <c r="AJ81" s="51">
        <v>0</v>
      </c>
      <c r="AK81" s="51">
        <v>0</v>
      </c>
      <c r="AL81" s="51">
        <v>0</v>
      </c>
      <c r="AM81" s="51">
        <v>0</v>
      </c>
      <c r="AN81" s="51">
        <v>0</v>
      </c>
    </row>
    <row r="82" spans="2:40" x14ac:dyDescent="0.25">
      <c r="B82" s="48"/>
      <c r="C82" s="49" t="s">
        <v>12</v>
      </c>
      <c r="J82" s="48"/>
      <c r="K82" s="49" t="s">
        <v>12</v>
      </c>
      <c r="L82" s="51">
        <v>0</v>
      </c>
      <c r="M82" s="51">
        <v>0</v>
      </c>
      <c r="N82" s="51">
        <v>0</v>
      </c>
      <c r="O82" s="51">
        <v>0</v>
      </c>
      <c r="P82" s="51">
        <v>0</v>
      </c>
      <c r="T82" s="51">
        <v>0</v>
      </c>
      <c r="U82" s="51">
        <v>0</v>
      </c>
      <c r="V82" s="51">
        <v>0</v>
      </c>
      <c r="W82" s="51">
        <v>0</v>
      </c>
      <c r="X82" s="51">
        <v>0</v>
      </c>
      <c r="AB82" s="51">
        <v>0</v>
      </c>
      <c r="AC82" s="51">
        <v>0</v>
      </c>
      <c r="AD82" s="51">
        <v>0</v>
      </c>
      <c r="AE82" s="51">
        <v>0</v>
      </c>
      <c r="AF82" s="51">
        <v>0</v>
      </c>
      <c r="AJ82" s="51">
        <v>0</v>
      </c>
      <c r="AK82" s="51">
        <v>0</v>
      </c>
      <c r="AL82" s="51">
        <v>0</v>
      </c>
      <c r="AM82" s="51">
        <v>0</v>
      </c>
      <c r="AN82" s="51">
        <v>0</v>
      </c>
    </row>
    <row r="83" spans="2:40" x14ac:dyDescent="0.25">
      <c r="B83" s="48"/>
      <c r="C83" s="49" t="s">
        <v>143</v>
      </c>
      <c r="J83" s="48"/>
      <c r="K83" s="49" t="s">
        <v>143</v>
      </c>
      <c r="L83" s="51">
        <v>0</v>
      </c>
      <c r="M83" s="51">
        <v>0</v>
      </c>
      <c r="N83" s="51">
        <v>0</v>
      </c>
      <c r="O83" s="51">
        <v>0</v>
      </c>
      <c r="P83" s="51">
        <v>0</v>
      </c>
      <c r="T83" s="51">
        <v>0</v>
      </c>
      <c r="U83" s="51">
        <v>0</v>
      </c>
      <c r="V83" s="51">
        <v>0</v>
      </c>
      <c r="W83" s="51">
        <v>0</v>
      </c>
      <c r="X83" s="51">
        <v>0</v>
      </c>
      <c r="AB83" s="51">
        <v>0</v>
      </c>
      <c r="AC83" s="51">
        <v>0</v>
      </c>
      <c r="AD83" s="51">
        <v>0</v>
      </c>
      <c r="AE83" s="51">
        <v>0</v>
      </c>
      <c r="AF83" s="51">
        <v>0</v>
      </c>
      <c r="AJ83" s="51">
        <v>0</v>
      </c>
      <c r="AK83" s="51">
        <v>0</v>
      </c>
      <c r="AL83" s="51">
        <v>0</v>
      </c>
      <c r="AM83" s="51">
        <v>0</v>
      </c>
      <c r="AN83" s="51">
        <v>0</v>
      </c>
    </row>
    <row r="84" spans="2:40" x14ac:dyDescent="0.25">
      <c r="B84" s="48"/>
      <c r="C84" s="49" t="s">
        <v>20</v>
      </c>
      <c r="J84" s="48"/>
      <c r="K84" s="49" t="s">
        <v>20</v>
      </c>
      <c r="L84" s="51">
        <v>0</v>
      </c>
      <c r="M84" s="51">
        <v>0</v>
      </c>
      <c r="N84" s="51">
        <v>0</v>
      </c>
      <c r="O84" s="51">
        <v>0</v>
      </c>
      <c r="P84" s="51">
        <v>0</v>
      </c>
      <c r="T84" s="51">
        <v>0</v>
      </c>
      <c r="U84" s="51">
        <v>0</v>
      </c>
      <c r="V84" s="51">
        <v>0</v>
      </c>
      <c r="W84" s="51">
        <v>0</v>
      </c>
      <c r="X84" s="51">
        <v>0</v>
      </c>
      <c r="AB84" s="51">
        <v>0</v>
      </c>
      <c r="AC84" s="51">
        <v>0</v>
      </c>
      <c r="AD84" s="51">
        <v>0</v>
      </c>
      <c r="AE84" s="51">
        <v>0</v>
      </c>
      <c r="AF84" s="51">
        <v>0</v>
      </c>
      <c r="AJ84" s="51">
        <v>0</v>
      </c>
      <c r="AK84" s="51">
        <v>0</v>
      </c>
      <c r="AL84" s="51">
        <v>0</v>
      </c>
      <c r="AM84" s="51">
        <v>0</v>
      </c>
      <c r="AN84" s="51">
        <v>0</v>
      </c>
    </row>
    <row r="85" spans="2:40" x14ac:dyDescent="0.25">
      <c r="B85" s="48"/>
      <c r="C85" s="49" t="s">
        <v>22</v>
      </c>
      <c r="J85" s="48"/>
      <c r="K85" s="49" t="s">
        <v>22</v>
      </c>
      <c r="L85" s="51">
        <v>0</v>
      </c>
      <c r="M85" s="51">
        <v>0</v>
      </c>
      <c r="N85" s="51">
        <v>0</v>
      </c>
      <c r="O85" s="51">
        <v>0</v>
      </c>
      <c r="P85" s="51">
        <v>0</v>
      </c>
      <c r="T85" s="51">
        <v>0</v>
      </c>
      <c r="U85" s="51">
        <v>0</v>
      </c>
      <c r="V85" s="51">
        <v>0</v>
      </c>
      <c r="W85" s="51">
        <v>0</v>
      </c>
      <c r="X85" s="51">
        <v>0</v>
      </c>
      <c r="AB85" s="51">
        <v>0</v>
      </c>
      <c r="AC85" s="51">
        <v>0</v>
      </c>
      <c r="AD85" s="51">
        <v>0</v>
      </c>
      <c r="AE85" s="51">
        <v>0</v>
      </c>
      <c r="AF85" s="51">
        <v>0</v>
      </c>
      <c r="AJ85" s="51">
        <v>0</v>
      </c>
      <c r="AK85" s="51">
        <v>0</v>
      </c>
      <c r="AL85" s="51">
        <v>0</v>
      </c>
      <c r="AM85" s="51">
        <v>0</v>
      </c>
      <c r="AN85" s="51">
        <v>0</v>
      </c>
    </row>
    <row r="86" spans="2:40" x14ac:dyDescent="0.25">
      <c r="B86" s="48"/>
      <c r="C86" s="49" t="s">
        <v>147</v>
      </c>
      <c r="J86" s="48"/>
      <c r="K86" s="49" t="s">
        <v>147</v>
      </c>
      <c r="L86" s="51">
        <v>0</v>
      </c>
      <c r="M86" s="51">
        <v>0</v>
      </c>
      <c r="N86" s="51">
        <v>0</v>
      </c>
      <c r="O86" s="51">
        <v>0</v>
      </c>
      <c r="P86" s="51">
        <v>0</v>
      </c>
      <c r="T86" s="51">
        <v>0</v>
      </c>
      <c r="U86" s="51">
        <v>0</v>
      </c>
      <c r="V86" s="51">
        <v>0</v>
      </c>
      <c r="W86" s="51">
        <v>0</v>
      </c>
      <c r="X86" s="51">
        <v>0</v>
      </c>
      <c r="AB86" s="51">
        <v>0</v>
      </c>
      <c r="AC86" s="51">
        <v>0</v>
      </c>
      <c r="AD86" s="51">
        <v>0</v>
      </c>
      <c r="AE86" s="51">
        <v>0</v>
      </c>
      <c r="AF86" s="51">
        <v>0</v>
      </c>
      <c r="AJ86" s="51">
        <v>0</v>
      </c>
      <c r="AK86" s="51">
        <v>0</v>
      </c>
      <c r="AL86" s="51">
        <v>0</v>
      </c>
      <c r="AM86" s="51">
        <v>0</v>
      </c>
      <c r="AN86" s="51">
        <v>0</v>
      </c>
    </row>
    <row r="87" spans="2:40" x14ac:dyDescent="0.25">
      <c r="B87" s="48"/>
      <c r="C87" s="49" t="s">
        <v>149</v>
      </c>
      <c r="J87" s="48"/>
      <c r="K87" s="49" t="s">
        <v>149</v>
      </c>
      <c r="L87" s="51">
        <v>0</v>
      </c>
      <c r="M87" s="51">
        <v>0</v>
      </c>
      <c r="N87" s="51">
        <v>0</v>
      </c>
      <c r="O87" s="51">
        <v>0</v>
      </c>
      <c r="P87" s="51">
        <v>0</v>
      </c>
      <c r="T87" s="51">
        <v>0</v>
      </c>
      <c r="U87" s="51">
        <v>0</v>
      </c>
      <c r="V87" s="51">
        <v>0</v>
      </c>
      <c r="W87" s="51">
        <v>0</v>
      </c>
      <c r="X87" s="51">
        <v>0</v>
      </c>
      <c r="AB87" s="51">
        <v>0</v>
      </c>
      <c r="AC87" s="51">
        <v>0</v>
      </c>
      <c r="AD87" s="51">
        <v>0</v>
      </c>
      <c r="AE87" s="51">
        <v>0</v>
      </c>
      <c r="AF87" s="51">
        <v>0</v>
      </c>
      <c r="AJ87" s="51">
        <v>0</v>
      </c>
      <c r="AK87" s="51">
        <v>0</v>
      </c>
      <c r="AL87" s="51">
        <v>0</v>
      </c>
      <c r="AM87" s="51">
        <v>0</v>
      </c>
      <c r="AN87" s="51">
        <v>0</v>
      </c>
    </row>
    <row r="88" spans="2:40" x14ac:dyDescent="0.25">
      <c r="B88" s="48"/>
      <c r="C88" s="49" t="s">
        <v>151</v>
      </c>
      <c r="J88" s="48"/>
      <c r="K88" s="49" t="s">
        <v>151</v>
      </c>
      <c r="L88" s="51">
        <v>0</v>
      </c>
      <c r="M88" s="51">
        <v>0</v>
      </c>
      <c r="N88" s="51">
        <v>0</v>
      </c>
      <c r="O88" s="51">
        <v>0</v>
      </c>
      <c r="P88" s="51">
        <v>0</v>
      </c>
      <c r="T88" s="51">
        <v>0</v>
      </c>
      <c r="U88" s="51">
        <v>0</v>
      </c>
      <c r="V88" s="51">
        <v>0</v>
      </c>
      <c r="W88" s="51">
        <v>0</v>
      </c>
      <c r="X88" s="51">
        <v>0</v>
      </c>
      <c r="AB88" s="51">
        <v>0</v>
      </c>
      <c r="AC88" s="51">
        <v>0</v>
      </c>
      <c r="AD88" s="51">
        <v>0</v>
      </c>
      <c r="AE88" s="51">
        <v>0</v>
      </c>
      <c r="AF88" s="51">
        <v>0</v>
      </c>
      <c r="AJ88" s="51">
        <v>0</v>
      </c>
      <c r="AK88" s="51">
        <v>0</v>
      </c>
      <c r="AL88" s="51">
        <v>0</v>
      </c>
      <c r="AM88" s="51">
        <v>0</v>
      </c>
      <c r="AN88" s="51">
        <v>0</v>
      </c>
    </row>
    <row r="89" spans="2:40" x14ac:dyDescent="0.25">
      <c r="B89" s="48"/>
      <c r="C89" s="49" t="s">
        <v>153</v>
      </c>
      <c r="J89" s="48"/>
      <c r="K89" s="49" t="s">
        <v>153</v>
      </c>
      <c r="L89" s="51">
        <v>0</v>
      </c>
      <c r="M89" s="51">
        <v>0</v>
      </c>
      <c r="N89" s="51">
        <v>0</v>
      </c>
      <c r="O89" s="51">
        <v>0</v>
      </c>
      <c r="P89" s="51">
        <v>0</v>
      </c>
      <c r="T89" s="51">
        <v>0</v>
      </c>
      <c r="U89" s="51">
        <v>0</v>
      </c>
      <c r="V89" s="51">
        <v>0</v>
      </c>
      <c r="W89" s="51">
        <v>0</v>
      </c>
      <c r="X89" s="51">
        <v>0</v>
      </c>
      <c r="AB89" s="51">
        <v>0</v>
      </c>
      <c r="AC89" s="51">
        <v>0</v>
      </c>
      <c r="AD89" s="51">
        <v>0</v>
      </c>
      <c r="AE89" s="51">
        <v>0</v>
      </c>
      <c r="AF89" s="51">
        <v>0</v>
      </c>
      <c r="AJ89" s="51">
        <v>0</v>
      </c>
      <c r="AK89" s="51">
        <v>0</v>
      </c>
      <c r="AL89" s="51">
        <v>0</v>
      </c>
      <c r="AM89" s="51">
        <v>0</v>
      </c>
      <c r="AN89" s="51">
        <v>0</v>
      </c>
    </row>
    <row r="90" spans="2:40" x14ac:dyDescent="0.25">
      <c r="B90" s="48"/>
      <c r="C90" s="49" t="s">
        <v>21</v>
      </c>
      <c r="J90" s="48"/>
      <c r="K90" s="49" t="s">
        <v>21</v>
      </c>
      <c r="L90" s="51">
        <v>0</v>
      </c>
      <c r="M90" s="51">
        <v>0</v>
      </c>
      <c r="N90" s="51">
        <v>0</v>
      </c>
      <c r="O90" s="51">
        <v>0</v>
      </c>
      <c r="P90" s="51">
        <v>0</v>
      </c>
      <c r="T90" s="51">
        <v>0</v>
      </c>
      <c r="U90" s="51">
        <v>0</v>
      </c>
      <c r="V90" s="51">
        <v>0</v>
      </c>
      <c r="W90" s="51">
        <v>0</v>
      </c>
      <c r="X90" s="51">
        <v>0</v>
      </c>
      <c r="AB90" s="51">
        <v>0</v>
      </c>
      <c r="AC90" s="51">
        <v>0</v>
      </c>
      <c r="AD90" s="51">
        <v>0</v>
      </c>
      <c r="AE90" s="51">
        <v>0</v>
      </c>
      <c r="AF90" s="51">
        <v>0</v>
      </c>
      <c r="AJ90" s="51">
        <v>0</v>
      </c>
      <c r="AK90" s="51">
        <v>0</v>
      </c>
      <c r="AL90" s="51">
        <v>0</v>
      </c>
      <c r="AM90" s="51">
        <v>0</v>
      </c>
      <c r="AN90" s="51">
        <v>0</v>
      </c>
    </row>
    <row r="91" spans="2:40" x14ac:dyDescent="0.25">
      <c r="B91" s="48"/>
      <c r="C91" s="49" t="s">
        <v>13</v>
      </c>
      <c r="J91" s="48"/>
      <c r="K91" s="49" t="s">
        <v>13</v>
      </c>
      <c r="L91" s="51">
        <v>0</v>
      </c>
      <c r="M91" s="51">
        <v>0</v>
      </c>
      <c r="N91" s="51">
        <v>0</v>
      </c>
      <c r="O91" s="51">
        <v>0</v>
      </c>
      <c r="P91" s="51">
        <v>0</v>
      </c>
      <c r="T91" s="51">
        <v>0</v>
      </c>
      <c r="U91" s="51">
        <v>0</v>
      </c>
      <c r="V91" s="51">
        <v>0</v>
      </c>
      <c r="W91" s="51">
        <v>0</v>
      </c>
      <c r="X91" s="51">
        <v>0</v>
      </c>
      <c r="AB91" s="51">
        <v>0</v>
      </c>
      <c r="AC91" s="51">
        <v>0</v>
      </c>
      <c r="AD91" s="51">
        <v>0</v>
      </c>
      <c r="AE91" s="51">
        <v>0</v>
      </c>
      <c r="AF91" s="51">
        <v>0</v>
      </c>
      <c r="AJ91" s="51">
        <v>0</v>
      </c>
      <c r="AK91" s="51">
        <v>0</v>
      </c>
      <c r="AL91" s="51">
        <v>0</v>
      </c>
      <c r="AM91" s="51">
        <v>0</v>
      </c>
      <c r="AN91" s="51">
        <v>0</v>
      </c>
    </row>
    <row r="92" spans="2:40" x14ac:dyDescent="0.25">
      <c r="B92" s="48"/>
      <c r="C92" s="49" t="s">
        <v>14</v>
      </c>
      <c r="J92" s="48"/>
      <c r="K92" s="49" t="s">
        <v>14</v>
      </c>
      <c r="L92" s="51">
        <v>0</v>
      </c>
      <c r="M92" s="51">
        <v>0</v>
      </c>
      <c r="N92" s="51">
        <v>0</v>
      </c>
      <c r="O92" s="51">
        <v>0</v>
      </c>
      <c r="P92" s="51">
        <v>0</v>
      </c>
      <c r="T92" s="51">
        <v>0</v>
      </c>
      <c r="U92" s="51">
        <v>0</v>
      </c>
      <c r="V92" s="51">
        <v>0</v>
      </c>
      <c r="W92" s="51">
        <v>0</v>
      </c>
      <c r="X92" s="51">
        <v>0</v>
      </c>
      <c r="AB92" s="51">
        <v>0</v>
      </c>
      <c r="AC92" s="51">
        <v>0</v>
      </c>
      <c r="AD92" s="51">
        <v>0</v>
      </c>
      <c r="AE92" s="51">
        <v>0</v>
      </c>
      <c r="AF92" s="51">
        <v>0</v>
      </c>
      <c r="AJ92" s="51">
        <v>0</v>
      </c>
      <c r="AK92" s="51">
        <v>0</v>
      </c>
      <c r="AL92" s="51">
        <v>0</v>
      </c>
      <c r="AM92" s="51">
        <v>0</v>
      </c>
      <c r="AN92" s="51">
        <v>0</v>
      </c>
    </row>
    <row r="93" spans="2:40" x14ac:dyDescent="0.25">
      <c r="B93" s="48"/>
      <c r="C93" s="49" t="s">
        <v>156</v>
      </c>
      <c r="J93" s="48"/>
      <c r="K93" s="49" t="s">
        <v>156</v>
      </c>
      <c r="L93" s="51">
        <v>0</v>
      </c>
      <c r="M93" s="51">
        <v>0</v>
      </c>
      <c r="N93" s="51">
        <v>0</v>
      </c>
      <c r="O93" s="51">
        <v>0</v>
      </c>
      <c r="P93" s="51">
        <v>0</v>
      </c>
      <c r="T93" s="51">
        <v>0</v>
      </c>
      <c r="U93" s="51">
        <v>0</v>
      </c>
      <c r="V93" s="51">
        <v>0</v>
      </c>
      <c r="W93" s="51">
        <v>0</v>
      </c>
      <c r="X93" s="51">
        <v>0</v>
      </c>
      <c r="AB93" s="51">
        <v>0</v>
      </c>
      <c r="AC93" s="51">
        <v>0</v>
      </c>
      <c r="AD93" s="51">
        <v>0</v>
      </c>
      <c r="AE93" s="51">
        <v>0</v>
      </c>
      <c r="AF93" s="51">
        <v>0</v>
      </c>
      <c r="AJ93" s="51">
        <v>0</v>
      </c>
      <c r="AK93" s="51">
        <v>0</v>
      </c>
      <c r="AL93" s="51">
        <v>0</v>
      </c>
      <c r="AM93" s="51">
        <v>0</v>
      </c>
      <c r="AN93" s="51">
        <v>0</v>
      </c>
    </row>
    <row r="94" spans="2:40" x14ac:dyDescent="0.25">
      <c r="B94" s="48"/>
      <c r="C94" s="49" t="s">
        <v>158</v>
      </c>
      <c r="J94" s="48"/>
      <c r="K94" s="49" t="s">
        <v>158</v>
      </c>
      <c r="L94" s="51">
        <v>0</v>
      </c>
      <c r="M94" s="51">
        <v>0</v>
      </c>
      <c r="N94" s="51">
        <v>0</v>
      </c>
      <c r="O94" s="51">
        <v>0</v>
      </c>
      <c r="P94" s="51">
        <v>0</v>
      </c>
      <c r="T94" s="51">
        <v>0</v>
      </c>
      <c r="U94" s="51">
        <v>0</v>
      </c>
      <c r="V94" s="51">
        <v>0</v>
      </c>
      <c r="W94" s="51">
        <v>0</v>
      </c>
      <c r="X94" s="51">
        <v>0</v>
      </c>
      <c r="AB94" s="51">
        <v>0</v>
      </c>
      <c r="AC94" s="51">
        <v>0</v>
      </c>
      <c r="AD94" s="51">
        <v>0</v>
      </c>
      <c r="AE94" s="51">
        <v>0</v>
      </c>
      <c r="AF94" s="51">
        <v>0</v>
      </c>
      <c r="AJ94" s="51">
        <v>0</v>
      </c>
      <c r="AK94" s="51">
        <v>0</v>
      </c>
      <c r="AL94" s="51">
        <v>0</v>
      </c>
      <c r="AM94" s="51">
        <v>0</v>
      </c>
      <c r="AN94" s="51">
        <v>0</v>
      </c>
    </row>
    <row r="95" spans="2:40" x14ac:dyDescent="0.25">
      <c r="B95" s="48"/>
      <c r="C95" s="49" t="s">
        <v>160</v>
      </c>
      <c r="J95" s="48"/>
      <c r="K95" s="49" t="s">
        <v>160</v>
      </c>
      <c r="L95" s="51">
        <v>0</v>
      </c>
      <c r="M95" s="51">
        <v>0</v>
      </c>
      <c r="N95" s="51">
        <v>0</v>
      </c>
      <c r="O95" s="51">
        <v>0</v>
      </c>
      <c r="P95" s="51">
        <v>0</v>
      </c>
      <c r="T95" s="51">
        <v>0</v>
      </c>
      <c r="U95" s="51">
        <v>0</v>
      </c>
      <c r="V95" s="51">
        <v>0</v>
      </c>
      <c r="W95" s="51">
        <v>0</v>
      </c>
      <c r="X95" s="51">
        <v>0</v>
      </c>
      <c r="AB95" s="51">
        <v>0</v>
      </c>
      <c r="AC95" s="51">
        <v>0</v>
      </c>
      <c r="AD95" s="51">
        <v>0</v>
      </c>
      <c r="AE95" s="51">
        <v>0</v>
      </c>
      <c r="AF95" s="51">
        <v>0</v>
      </c>
      <c r="AJ95" s="51">
        <v>0</v>
      </c>
      <c r="AK95" s="51">
        <v>0</v>
      </c>
      <c r="AL95" s="51">
        <v>0</v>
      </c>
      <c r="AM95" s="51">
        <v>0</v>
      </c>
      <c r="AN95" s="51">
        <v>0</v>
      </c>
    </row>
    <row r="96" spans="2:40" x14ac:dyDescent="0.25">
      <c r="B96" s="48"/>
      <c r="C96" s="49" t="s">
        <v>162</v>
      </c>
      <c r="D96" s="46"/>
      <c r="E96" s="46"/>
      <c r="F96" s="46"/>
      <c r="G96" s="46"/>
      <c r="H96" s="46"/>
      <c r="J96" s="48"/>
      <c r="K96" s="49" t="s">
        <v>162</v>
      </c>
      <c r="L96" s="51">
        <v>0</v>
      </c>
      <c r="M96" s="51">
        <v>0</v>
      </c>
      <c r="N96" s="51">
        <v>0</v>
      </c>
      <c r="O96" s="51">
        <v>0</v>
      </c>
      <c r="P96" s="51">
        <v>0</v>
      </c>
      <c r="R96" s="45"/>
      <c r="T96" s="51">
        <v>0</v>
      </c>
      <c r="U96" s="51">
        <v>0</v>
      </c>
      <c r="V96" s="51">
        <v>0</v>
      </c>
      <c r="W96" s="51">
        <v>0</v>
      </c>
      <c r="X96" s="51">
        <v>0</v>
      </c>
      <c r="Z96" s="45"/>
      <c r="AB96" s="51">
        <v>0</v>
      </c>
      <c r="AC96" s="51">
        <v>0</v>
      </c>
      <c r="AD96" s="51">
        <v>0</v>
      </c>
      <c r="AE96" s="51">
        <v>0</v>
      </c>
      <c r="AF96" s="51">
        <v>0</v>
      </c>
      <c r="AH96" s="45"/>
      <c r="AJ96" s="51">
        <v>0</v>
      </c>
      <c r="AK96" s="51">
        <v>0</v>
      </c>
      <c r="AL96" s="51">
        <v>0</v>
      </c>
      <c r="AM96" s="51">
        <v>0</v>
      </c>
      <c r="AN96" s="51">
        <v>0</v>
      </c>
    </row>
    <row r="97" spans="2:40" x14ac:dyDescent="0.25">
      <c r="B97" s="48"/>
      <c r="C97" s="49" t="s">
        <v>164</v>
      </c>
      <c r="D97" s="46"/>
      <c r="E97" s="46"/>
      <c r="F97" s="46"/>
      <c r="G97" s="46"/>
      <c r="H97" s="46"/>
      <c r="J97" s="48"/>
      <c r="K97" s="49" t="s">
        <v>164</v>
      </c>
      <c r="L97" s="51">
        <v>0</v>
      </c>
      <c r="M97" s="51">
        <v>0</v>
      </c>
      <c r="N97" s="51">
        <v>0</v>
      </c>
      <c r="O97" s="51">
        <v>0</v>
      </c>
      <c r="P97" s="51">
        <v>0</v>
      </c>
      <c r="R97" s="45"/>
      <c r="T97" s="51">
        <v>0</v>
      </c>
      <c r="U97" s="51">
        <v>0</v>
      </c>
      <c r="V97" s="51">
        <v>0</v>
      </c>
      <c r="W97" s="51">
        <v>0</v>
      </c>
      <c r="X97" s="51">
        <v>0</v>
      </c>
      <c r="Z97" s="45"/>
      <c r="AB97" s="51">
        <v>0</v>
      </c>
      <c r="AC97" s="51">
        <v>0</v>
      </c>
      <c r="AD97" s="51">
        <v>0</v>
      </c>
      <c r="AE97" s="51">
        <v>0</v>
      </c>
      <c r="AF97" s="51">
        <v>0</v>
      </c>
      <c r="AH97" s="45"/>
      <c r="AJ97" s="51">
        <v>0</v>
      </c>
      <c r="AK97" s="51">
        <v>0</v>
      </c>
      <c r="AL97" s="51">
        <v>0</v>
      </c>
      <c r="AM97" s="51">
        <v>0</v>
      </c>
      <c r="AN97" s="51">
        <v>0</v>
      </c>
    </row>
    <row r="98" spans="2:40" x14ac:dyDescent="0.25">
      <c r="B98" s="48"/>
      <c r="C98" s="49" t="s">
        <v>166</v>
      </c>
      <c r="D98" s="46"/>
      <c r="E98" s="46"/>
      <c r="F98" s="46"/>
      <c r="G98" s="46"/>
      <c r="H98" s="46"/>
      <c r="J98" s="48"/>
      <c r="K98" s="49" t="s">
        <v>166</v>
      </c>
      <c r="L98" s="51">
        <v>0</v>
      </c>
      <c r="M98" s="51">
        <v>0</v>
      </c>
      <c r="N98" s="51">
        <v>0</v>
      </c>
      <c r="O98" s="51">
        <v>0</v>
      </c>
      <c r="P98" s="51">
        <v>0</v>
      </c>
      <c r="R98" s="45"/>
      <c r="T98" s="51">
        <v>0</v>
      </c>
      <c r="U98" s="51">
        <v>0</v>
      </c>
      <c r="V98" s="51">
        <v>0</v>
      </c>
      <c r="W98" s="51">
        <v>0</v>
      </c>
      <c r="X98" s="51">
        <v>0</v>
      </c>
      <c r="Z98" s="45"/>
      <c r="AB98" s="51">
        <v>0</v>
      </c>
      <c r="AC98" s="51">
        <v>0</v>
      </c>
      <c r="AD98" s="51">
        <v>0</v>
      </c>
      <c r="AE98" s="51">
        <v>0</v>
      </c>
      <c r="AF98" s="51">
        <v>0</v>
      </c>
      <c r="AH98" s="45"/>
      <c r="AJ98" s="51">
        <v>0</v>
      </c>
      <c r="AK98" s="51">
        <v>0</v>
      </c>
      <c r="AL98" s="51">
        <v>0</v>
      </c>
      <c r="AM98" s="51">
        <v>0</v>
      </c>
      <c r="AN98" s="51">
        <v>0</v>
      </c>
    </row>
    <row r="99" spans="2:40" x14ac:dyDescent="0.25">
      <c r="B99" s="48"/>
      <c r="C99" s="49" t="s">
        <v>168</v>
      </c>
      <c r="D99" s="46"/>
      <c r="E99" s="46"/>
      <c r="F99" s="46"/>
      <c r="G99" s="46"/>
      <c r="H99" s="46"/>
      <c r="J99" s="48"/>
      <c r="K99" s="49" t="s">
        <v>168</v>
      </c>
      <c r="L99" s="51">
        <v>0</v>
      </c>
      <c r="M99" s="51">
        <v>0</v>
      </c>
      <c r="N99" s="51">
        <v>0</v>
      </c>
      <c r="O99" s="51">
        <v>0</v>
      </c>
      <c r="P99" s="51">
        <v>0</v>
      </c>
      <c r="R99" s="45"/>
      <c r="T99" s="51">
        <v>0</v>
      </c>
      <c r="U99" s="51">
        <v>0</v>
      </c>
      <c r="V99" s="51">
        <v>0</v>
      </c>
      <c r="W99" s="51">
        <v>0</v>
      </c>
      <c r="X99" s="51">
        <v>0</v>
      </c>
      <c r="Z99" s="45"/>
      <c r="AB99" s="51">
        <v>0</v>
      </c>
      <c r="AC99" s="51">
        <v>0</v>
      </c>
      <c r="AD99" s="51">
        <v>0</v>
      </c>
      <c r="AE99" s="51">
        <v>0</v>
      </c>
      <c r="AF99" s="51">
        <v>0</v>
      </c>
      <c r="AH99" s="45"/>
      <c r="AJ99" s="51">
        <v>0</v>
      </c>
      <c r="AK99" s="51">
        <v>0</v>
      </c>
      <c r="AL99" s="51">
        <v>0</v>
      </c>
      <c r="AM99" s="51">
        <v>0</v>
      </c>
      <c r="AN99" s="51">
        <v>0</v>
      </c>
    </row>
    <row r="100" spans="2:40" x14ac:dyDescent="0.25">
      <c r="B100" s="48"/>
      <c r="C100" s="49" t="s">
        <v>170</v>
      </c>
      <c r="D100" s="46"/>
      <c r="E100" s="46"/>
      <c r="F100" s="46"/>
      <c r="G100" s="46"/>
      <c r="H100" s="46"/>
      <c r="J100" s="48"/>
      <c r="K100" s="49" t="s">
        <v>170</v>
      </c>
      <c r="L100" s="51">
        <v>0</v>
      </c>
      <c r="M100" s="51">
        <v>0</v>
      </c>
      <c r="N100" s="51">
        <v>0</v>
      </c>
      <c r="O100" s="51">
        <v>0</v>
      </c>
      <c r="P100" s="51">
        <v>0</v>
      </c>
      <c r="R100" s="45"/>
      <c r="T100" s="51">
        <v>0</v>
      </c>
      <c r="U100" s="51">
        <v>0</v>
      </c>
      <c r="V100" s="51">
        <v>0</v>
      </c>
      <c r="W100" s="51">
        <v>0</v>
      </c>
      <c r="X100" s="51">
        <v>0</v>
      </c>
      <c r="Z100" s="45"/>
      <c r="AB100" s="51">
        <v>0</v>
      </c>
      <c r="AC100" s="51">
        <v>0</v>
      </c>
      <c r="AD100" s="51">
        <v>0</v>
      </c>
      <c r="AE100" s="51">
        <v>0</v>
      </c>
      <c r="AF100" s="51">
        <v>0</v>
      </c>
      <c r="AH100" s="45"/>
      <c r="AJ100" s="51">
        <v>0</v>
      </c>
      <c r="AK100" s="51">
        <v>0</v>
      </c>
      <c r="AL100" s="51">
        <v>0</v>
      </c>
      <c r="AM100" s="51">
        <v>0</v>
      </c>
      <c r="AN100" s="51">
        <v>0</v>
      </c>
    </row>
    <row r="101" spans="2:40" x14ac:dyDescent="0.25">
      <c r="L101" s="51"/>
      <c r="M101" s="51"/>
      <c r="N101" s="51"/>
      <c r="O101" s="51"/>
      <c r="P101" s="51"/>
      <c r="AJ101" s="51"/>
      <c r="AK101" s="51"/>
      <c r="AL101" s="51"/>
      <c r="AM101" s="51"/>
      <c r="AN101" s="51"/>
    </row>
  </sheetData>
  <mergeCells count="4">
    <mergeCell ref="T54:X54"/>
    <mergeCell ref="AB54:AF54"/>
    <mergeCell ref="AJ54:AN54"/>
    <mergeCell ref="L55:P55"/>
  </mergeCells>
  <conditionalFormatting sqref="B56:C68 Z8:AF8 Z48:AA52 B75:C95 B8:H52 J8:P52 R8:X52 Z9:AA26 AH8:AN52">
    <cfRule type="expression" dxfId="59" priority="22">
      <formula>AND(LEN($E8)=0,LEN($B8)=0)</formula>
    </cfRule>
    <cfRule type="expression" dxfId="58" priority="23">
      <formula>AND(LEN($E8)=0,LEN($B8)&gt;0)</formula>
    </cfRule>
    <cfRule type="expression" dxfId="57" priority="24">
      <formula>LEN($C8)=0</formula>
    </cfRule>
  </conditionalFormatting>
  <conditionalFormatting sqref="Z27:AA47">
    <cfRule type="expression" dxfId="56" priority="25">
      <formula>AND(LEN($E27)=0,LEN($B27)=0)</formula>
    </cfRule>
    <cfRule type="expression" dxfId="55" priority="26">
      <formula>AND(LEN($E27)=0,LEN($B27)&gt;0)</formula>
    </cfRule>
    <cfRule type="expression" dxfId="54" priority="27">
      <formula>LEN($C27)=0</formula>
    </cfRule>
  </conditionalFormatting>
  <conditionalFormatting sqref="J56:K68 J75:K95">
    <cfRule type="expression" dxfId="53" priority="28">
      <formula>AND(LEN($E56)=0,LEN($B56)=0)</formula>
    </cfRule>
    <cfRule type="expression" dxfId="52" priority="29">
      <formula>AND(LEN($E56)=0,LEN($B56)&gt;0)</formula>
    </cfRule>
    <cfRule type="expression" dxfId="51" priority="30">
      <formula>LEN($C56)=0</formula>
    </cfRule>
  </conditionalFormatting>
  <conditionalFormatting sqref="D69:H74 Z69:AA74 AH69:AI74 R69:S74">
    <cfRule type="expression" dxfId="50" priority="19">
      <formula>AND(LEN($E69)=0,LEN($B69)=0)</formula>
    </cfRule>
    <cfRule type="expression" dxfId="49" priority="20">
      <formula>AND(LEN($E69)=0,LEN($B69)&gt;0)</formula>
    </cfRule>
    <cfRule type="expression" dxfId="48" priority="21">
      <formula>LEN($C69)=0</formula>
    </cfRule>
  </conditionalFormatting>
  <conditionalFormatting sqref="D96:H100 AH96:AI100 R96:S100 Z96:AA100">
    <cfRule type="expression" dxfId="47" priority="16">
      <formula>AND(LEN($E96)=0,LEN($B96)=0)</formula>
    </cfRule>
    <cfRule type="expression" dxfId="46" priority="17">
      <formula>AND(LEN($E96)=0,LEN($B96)&gt;0)</formula>
    </cfRule>
    <cfRule type="expression" dxfId="45" priority="18">
      <formula>LEN($C96)=0</formula>
    </cfRule>
  </conditionalFormatting>
  <conditionalFormatting sqref="B96:C100">
    <cfRule type="expression" dxfId="44" priority="13">
      <formula>AND(LEN($E96)=0,LEN($B96)=0)</formula>
    </cfRule>
    <cfRule type="expression" dxfId="43" priority="14">
      <formula>AND(LEN($E96)=0,LEN($B96)&gt;0)</formula>
    </cfRule>
    <cfRule type="expression" dxfId="42" priority="15">
      <formula>LEN($C96)=0</formula>
    </cfRule>
  </conditionalFormatting>
  <conditionalFormatting sqref="B69:C74">
    <cfRule type="expression" dxfId="41" priority="10">
      <formula>AND(LEN($E69)=0,LEN($B69)=0)</formula>
    </cfRule>
    <cfRule type="expression" dxfId="40" priority="11">
      <formula>AND(LEN($E69)=0,LEN($B69)&gt;0)</formula>
    </cfRule>
    <cfRule type="expression" dxfId="39" priority="12">
      <formula>LEN($C69)=0</formula>
    </cfRule>
  </conditionalFormatting>
  <conditionalFormatting sqref="J69:K74">
    <cfRule type="expression" dxfId="38" priority="7">
      <formula>AND(LEN($E69)=0,LEN($B69)=0)</formula>
    </cfRule>
    <cfRule type="expression" dxfId="37" priority="8">
      <formula>AND(LEN($E69)=0,LEN($B69)&gt;0)</formula>
    </cfRule>
    <cfRule type="expression" dxfId="36" priority="9">
      <formula>LEN($C69)=0</formula>
    </cfRule>
  </conditionalFormatting>
  <conditionalFormatting sqref="J96:K100">
    <cfRule type="expression" dxfId="35" priority="4">
      <formula>AND(LEN($E96)=0,LEN($B96)=0)</formula>
    </cfRule>
    <cfRule type="expression" dxfId="34" priority="5">
      <formula>AND(LEN($E96)=0,LEN($B96)&gt;0)</formula>
    </cfRule>
    <cfRule type="expression" dxfId="33" priority="6">
      <formula>LEN($C96)=0</formula>
    </cfRule>
  </conditionalFormatting>
  <conditionalFormatting sqref="AB9:AF52">
    <cfRule type="expression" dxfId="32" priority="1">
      <formula>AND(LEN($E9)=0,LEN($B9)=0)</formula>
    </cfRule>
    <cfRule type="expression" dxfId="31" priority="2">
      <formula>AND(LEN($E9)=0,LEN($B9)&gt;0)</formula>
    </cfRule>
    <cfRule type="expression" dxfId="30" priority="3">
      <formula>LEN($C9)=0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42A9D9-43A6-47BB-A5A8-45E6C62B8B56}">
  <dimension ref="A1:AN209"/>
  <sheetViews>
    <sheetView workbookViewId="0">
      <selection activeCell="E28" sqref="E28"/>
    </sheetView>
  </sheetViews>
  <sheetFormatPr defaultRowHeight="15" x14ac:dyDescent="0.25"/>
  <cols>
    <col min="1" max="1" width="3.7109375" customWidth="1"/>
    <col min="2" max="2" width="11.28515625" customWidth="1"/>
    <col min="3" max="3" width="16.140625" customWidth="1"/>
    <col min="4" max="8" width="9.5703125" customWidth="1"/>
    <col min="9" max="9" width="3.7109375" customWidth="1"/>
    <col min="10" max="10" width="11.28515625" customWidth="1"/>
    <col min="11" max="11" width="16.140625" customWidth="1"/>
    <col min="12" max="16" width="9.5703125" customWidth="1"/>
    <col min="18" max="18" width="11.28515625" customWidth="1"/>
    <col min="19" max="19" width="16.140625" customWidth="1"/>
    <col min="20" max="24" width="9.5703125" customWidth="1"/>
    <col min="26" max="26" width="11.28515625" customWidth="1"/>
    <col min="27" max="27" width="16.140625" customWidth="1"/>
    <col min="28" max="32" width="9.5703125" customWidth="1"/>
    <col min="34" max="34" width="11.28515625" customWidth="1"/>
    <col min="35" max="35" width="16.140625" customWidth="1"/>
    <col min="36" max="40" width="9.5703125" customWidth="1"/>
  </cols>
  <sheetData>
    <row r="1" spans="1:40" ht="19.5" x14ac:dyDescent="0.3">
      <c r="A1" s="34" t="s">
        <v>278</v>
      </c>
      <c r="B1" s="34"/>
      <c r="C1" s="35"/>
      <c r="D1" s="35"/>
      <c r="F1" s="35"/>
      <c r="G1" s="35"/>
      <c r="J1" s="34"/>
      <c r="K1" s="35"/>
      <c r="L1" s="35"/>
      <c r="N1" s="35"/>
      <c r="O1" s="35"/>
      <c r="R1" s="34"/>
      <c r="S1" s="35"/>
      <c r="T1" s="35"/>
      <c r="V1" s="35"/>
      <c r="W1" s="35"/>
      <c r="Z1" s="34"/>
      <c r="AA1" s="35"/>
      <c r="AB1" s="35"/>
      <c r="AD1" s="35"/>
      <c r="AE1" s="35"/>
      <c r="AH1" s="34"/>
      <c r="AI1" s="35"/>
      <c r="AJ1" s="35"/>
      <c r="AL1" s="35"/>
      <c r="AM1" s="35"/>
    </row>
    <row r="2" spans="1:40" ht="18" thickBot="1" x14ac:dyDescent="0.35">
      <c r="A2" s="36" t="s">
        <v>250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R2" s="36"/>
      <c r="S2" s="36"/>
      <c r="T2" s="36"/>
      <c r="U2" s="36"/>
      <c r="V2" s="36"/>
      <c r="W2" s="36"/>
      <c r="X2" s="36"/>
      <c r="Z2" s="36"/>
      <c r="AA2" s="36"/>
      <c r="AB2" s="36"/>
      <c r="AC2" s="36"/>
      <c r="AD2" s="36"/>
      <c r="AE2" s="36"/>
      <c r="AF2" s="36"/>
      <c r="AH2" s="36"/>
      <c r="AI2" s="36"/>
      <c r="AJ2" s="36"/>
      <c r="AK2" s="36"/>
      <c r="AL2" s="36"/>
      <c r="AM2" s="36"/>
      <c r="AN2" s="36"/>
    </row>
    <row r="3" spans="1:40" ht="16.5" thickTop="1" thickBot="1" x14ac:dyDescent="0.3">
      <c r="A3" s="37"/>
      <c r="B3" s="38" t="s">
        <v>239</v>
      </c>
      <c r="C3" s="39">
        <v>2.4166123692547892E-2</v>
      </c>
      <c r="F3" t="s">
        <v>240</v>
      </c>
      <c r="G3" s="40" t="s">
        <v>101</v>
      </c>
      <c r="N3" t="s">
        <v>240</v>
      </c>
      <c r="O3" s="40" t="s">
        <v>102</v>
      </c>
      <c r="V3" t="s">
        <v>240</v>
      </c>
      <c r="W3" s="40" t="s">
        <v>103</v>
      </c>
      <c r="AD3" t="s">
        <v>240</v>
      </c>
      <c r="AE3" s="40" t="s">
        <v>104</v>
      </c>
      <c r="AL3" t="s">
        <v>240</v>
      </c>
      <c r="AM3" s="40" t="s">
        <v>105</v>
      </c>
    </row>
    <row r="4" spans="1:40" ht="4.1500000000000004" customHeight="1" thickTop="1" x14ac:dyDescent="0.25"/>
    <row r="5" spans="1:40" x14ac:dyDescent="0.25">
      <c r="F5" t="s">
        <v>241</v>
      </c>
      <c r="G5" t="s">
        <v>242</v>
      </c>
      <c r="N5" t="s">
        <v>241</v>
      </c>
      <c r="O5" t="s">
        <v>242</v>
      </c>
      <c r="V5" t="s">
        <v>241</v>
      </c>
      <c r="W5" t="s">
        <v>242</v>
      </c>
      <c r="AD5" t="s">
        <v>241</v>
      </c>
      <c r="AE5" t="s">
        <v>242</v>
      </c>
      <c r="AL5" t="s">
        <v>241</v>
      </c>
      <c r="AM5" t="s">
        <v>242</v>
      </c>
    </row>
    <row r="6" spans="1:40" x14ac:dyDescent="0.25">
      <c r="F6" s="41" t="s">
        <v>243</v>
      </c>
      <c r="G6" s="42">
        <v>0.97640409779868631</v>
      </c>
      <c r="N6" s="41" t="s">
        <v>243</v>
      </c>
      <c r="O6" s="42">
        <v>0.95336496219806655</v>
      </c>
      <c r="V6" s="41" t="s">
        <v>243</v>
      </c>
      <c r="W6" s="42">
        <v>0.93086945578788183</v>
      </c>
      <c r="AD6" s="41" t="s">
        <v>243</v>
      </c>
      <c r="AE6" s="42">
        <v>0.90890475114692093</v>
      </c>
      <c r="AL6" s="41" t="s">
        <v>243</v>
      </c>
      <c r="AM6" s="42">
        <v>0.88745832352854881</v>
      </c>
    </row>
    <row r="7" spans="1:40" x14ac:dyDescent="0.25">
      <c r="B7" s="43" t="s">
        <v>244</v>
      </c>
      <c r="C7" s="43" t="s">
        <v>245</v>
      </c>
      <c r="D7" s="44" t="s">
        <v>246</v>
      </c>
      <c r="E7" s="44" t="s">
        <v>24</v>
      </c>
      <c r="F7" s="44" t="s">
        <v>23</v>
      </c>
      <c r="G7" s="44" t="s">
        <v>15</v>
      </c>
      <c r="H7" s="44" t="s">
        <v>28</v>
      </c>
      <c r="J7" s="43" t="s">
        <v>244</v>
      </c>
      <c r="K7" s="43" t="s">
        <v>245</v>
      </c>
      <c r="L7" s="44" t="s">
        <v>246</v>
      </c>
      <c r="M7" s="44" t="s">
        <v>24</v>
      </c>
      <c r="N7" s="44" t="s">
        <v>23</v>
      </c>
      <c r="O7" s="44" t="s">
        <v>15</v>
      </c>
      <c r="P7" s="44" t="s">
        <v>28</v>
      </c>
      <c r="R7" s="43" t="s">
        <v>244</v>
      </c>
      <c r="S7" s="43" t="s">
        <v>245</v>
      </c>
      <c r="T7" s="44" t="s">
        <v>246</v>
      </c>
      <c r="U7" s="44" t="s">
        <v>24</v>
      </c>
      <c r="V7" s="44" t="s">
        <v>23</v>
      </c>
      <c r="W7" s="44" t="s">
        <v>15</v>
      </c>
      <c r="X7" s="44" t="s">
        <v>28</v>
      </c>
      <c r="Z7" s="43" t="s">
        <v>244</v>
      </c>
      <c r="AA7" s="43" t="s">
        <v>245</v>
      </c>
      <c r="AB7" s="44" t="s">
        <v>246</v>
      </c>
      <c r="AC7" s="44" t="s">
        <v>24</v>
      </c>
      <c r="AD7" s="44" t="s">
        <v>23</v>
      </c>
      <c r="AE7" s="44" t="s">
        <v>15</v>
      </c>
      <c r="AF7" s="44" t="s">
        <v>28</v>
      </c>
      <c r="AH7" s="43" t="s">
        <v>244</v>
      </c>
      <c r="AI7" s="43" t="s">
        <v>245</v>
      </c>
      <c r="AJ7" s="44" t="s">
        <v>246</v>
      </c>
      <c r="AK7" s="44" t="s">
        <v>24</v>
      </c>
      <c r="AL7" s="44" t="s">
        <v>23</v>
      </c>
      <c r="AM7" s="44" t="s">
        <v>15</v>
      </c>
      <c r="AN7" s="44" t="s">
        <v>28</v>
      </c>
    </row>
    <row r="8" spans="1:40" x14ac:dyDescent="0.25">
      <c r="B8" s="45" t="s">
        <v>251</v>
      </c>
      <c r="D8" s="46"/>
      <c r="E8" s="46"/>
      <c r="F8" s="46"/>
      <c r="G8" s="46"/>
      <c r="H8" s="46"/>
      <c r="J8" s="45" t="s">
        <v>251</v>
      </c>
      <c r="L8" s="46"/>
      <c r="M8" s="46"/>
      <c r="N8" s="46"/>
      <c r="O8" s="46"/>
      <c r="P8" s="46"/>
      <c r="R8" s="45" t="s">
        <v>251</v>
      </c>
      <c r="T8" s="46"/>
      <c r="U8" s="46"/>
      <c r="V8" s="46"/>
      <c r="W8" s="46"/>
      <c r="X8" s="46"/>
      <c r="Z8" s="45" t="s">
        <v>251</v>
      </c>
      <c r="AB8" s="46"/>
      <c r="AC8" s="46"/>
      <c r="AD8" s="46"/>
      <c r="AE8" s="46"/>
      <c r="AF8" s="46"/>
      <c r="AH8" s="45" t="s">
        <v>251</v>
      </c>
      <c r="AJ8" s="46"/>
      <c r="AK8" s="46"/>
      <c r="AL8" s="46"/>
      <c r="AM8" s="46"/>
      <c r="AN8" s="46"/>
    </row>
    <row r="9" spans="1:40" x14ac:dyDescent="0.25">
      <c r="B9" s="45" t="s">
        <v>252</v>
      </c>
      <c r="D9" s="47">
        <v>3.0291611306526076</v>
      </c>
      <c r="E9" s="47">
        <v>65.083555379614111</v>
      </c>
      <c r="F9" s="47">
        <v>0</v>
      </c>
      <c r="G9" s="47">
        <v>0</v>
      </c>
      <c r="H9" s="47">
        <v>95.003364241124203</v>
      </c>
      <c r="J9" s="45" t="s">
        <v>252</v>
      </c>
      <c r="L9" s="47">
        <v>3.0291611306526076</v>
      </c>
      <c r="M9" s="47">
        <v>65.083555379614111</v>
      </c>
      <c r="N9" s="47">
        <v>0</v>
      </c>
      <c r="O9" s="47">
        <v>0</v>
      </c>
      <c r="P9" s="47">
        <v>95.003364241124203</v>
      </c>
      <c r="R9" s="45" t="s">
        <v>252</v>
      </c>
      <c r="T9" s="47">
        <v>3.0291611306526076</v>
      </c>
      <c r="U9" s="47">
        <v>65.083555379614111</v>
      </c>
      <c r="V9" s="47">
        <v>0</v>
      </c>
      <c r="W9" s="47">
        <v>0</v>
      </c>
      <c r="X9" s="47">
        <v>95.003364241124203</v>
      </c>
      <c r="Z9" s="45" t="s">
        <v>252</v>
      </c>
      <c r="AB9" s="47">
        <v>3.0291611306526076</v>
      </c>
      <c r="AC9" s="47">
        <v>65.083555379614111</v>
      </c>
      <c r="AD9" s="47">
        <v>0</v>
      </c>
      <c r="AE9" s="47">
        <v>0</v>
      </c>
      <c r="AF9" s="47">
        <v>95.003364241124203</v>
      </c>
      <c r="AH9" s="45" t="s">
        <v>252</v>
      </c>
      <c r="AJ9" s="47">
        <v>3.0291611306526076</v>
      </c>
      <c r="AK9" s="47">
        <v>65.083555379614111</v>
      </c>
      <c r="AL9" s="47">
        <v>0</v>
      </c>
      <c r="AM9" s="47">
        <v>0</v>
      </c>
      <c r="AN9" s="47">
        <v>95.003364241124203</v>
      </c>
    </row>
    <row r="10" spans="1:40" x14ac:dyDescent="0.25">
      <c r="B10" s="45" t="s">
        <v>252</v>
      </c>
      <c r="C10" t="s">
        <v>31</v>
      </c>
      <c r="D10" s="47">
        <v>3.0291611306526076</v>
      </c>
      <c r="E10" s="47">
        <v>65.083555379614111</v>
      </c>
      <c r="F10" s="47">
        <v>0</v>
      </c>
      <c r="G10" s="47">
        <v>0</v>
      </c>
      <c r="H10" s="47">
        <v>95.003364241124203</v>
      </c>
      <c r="J10" s="45" t="s">
        <v>252</v>
      </c>
      <c r="K10" t="s">
        <v>31</v>
      </c>
      <c r="L10" s="47">
        <v>3.0291611306526076</v>
      </c>
      <c r="M10" s="47">
        <v>65.083555379614111</v>
      </c>
      <c r="N10" s="47">
        <v>0</v>
      </c>
      <c r="O10" s="47">
        <v>0</v>
      </c>
      <c r="P10" s="47">
        <v>95.003364241124203</v>
      </c>
      <c r="R10" s="45" t="s">
        <v>252</v>
      </c>
      <c r="S10" t="s">
        <v>31</v>
      </c>
      <c r="T10" s="47">
        <v>3.0291611306526076</v>
      </c>
      <c r="U10" s="47">
        <v>65.083555379614111</v>
      </c>
      <c r="V10" s="47">
        <v>0</v>
      </c>
      <c r="W10" s="47">
        <v>0</v>
      </c>
      <c r="X10" s="47">
        <v>95.003364241124203</v>
      </c>
      <c r="Z10" s="45" t="s">
        <v>252</v>
      </c>
      <c r="AA10" t="s">
        <v>31</v>
      </c>
      <c r="AB10" s="47">
        <v>3.0291611306526076</v>
      </c>
      <c r="AC10" s="47">
        <v>65.083555379614111</v>
      </c>
      <c r="AD10" s="47">
        <v>0</v>
      </c>
      <c r="AE10" s="47">
        <v>0</v>
      </c>
      <c r="AF10" s="47">
        <v>95.003364241124203</v>
      </c>
      <c r="AH10" s="45" t="s">
        <v>252</v>
      </c>
      <c r="AI10" t="s">
        <v>31</v>
      </c>
      <c r="AJ10" s="47">
        <v>3.0291611306526076</v>
      </c>
      <c r="AK10" s="47">
        <v>65.083555379614111</v>
      </c>
      <c r="AL10" s="47">
        <v>0</v>
      </c>
      <c r="AM10" s="47">
        <v>0</v>
      </c>
      <c r="AN10" s="47">
        <v>95.003364241124203</v>
      </c>
    </row>
    <row r="11" spans="1:40" x14ac:dyDescent="0.25">
      <c r="B11" s="45" t="s">
        <v>252</v>
      </c>
      <c r="C11" t="s">
        <v>253</v>
      </c>
      <c r="D11" s="47">
        <v>3.0291611306526076</v>
      </c>
      <c r="E11" s="47">
        <v>65.083555379614111</v>
      </c>
      <c r="F11" s="47">
        <v>0</v>
      </c>
      <c r="G11" s="47">
        <v>0</v>
      </c>
      <c r="H11" s="47">
        <v>95.003364241124203</v>
      </c>
      <c r="J11" s="45" t="s">
        <v>252</v>
      </c>
      <c r="K11" t="s">
        <v>253</v>
      </c>
      <c r="L11" s="47">
        <v>3.0291611306526076</v>
      </c>
      <c r="M11" s="47">
        <v>65.083555379614111</v>
      </c>
      <c r="N11" s="47">
        <v>0</v>
      </c>
      <c r="O11" s="47">
        <v>0</v>
      </c>
      <c r="P11" s="47">
        <v>95.003364241124203</v>
      </c>
      <c r="R11" s="45" t="s">
        <v>252</v>
      </c>
      <c r="S11" t="s">
        <v>253</v>
      </c>
      <c r="T11" s="47">
        <v>3.0291611306526076</v>
      </c>
      <c r="U11" s="47">
        <v>65.083555379614111</v>
      </c>
      <c r="V11" s="47">
        <v>0</v>
      </c>
      <c r="W11" s="47">
        <v>0</v>
      </c>
      <c r="X11" s="47">
        <v>95.003364241124203</v>
      </c>
      <c r="Z11" s="45" t="s">
        <v>252</v>
      </c>
      <c r="AA11" t="s">
        <v>253</v>
      </c>
      <c r="AB11" s="47">
        <v>3.0291611306526076</v>
      </c>
      <c r="AC11" s="47">
        <v>65.083555379614111</v>
      </c>
      <c r="AD11" s="47">
        <v>0</v>
      </c>
      <c r="AE11" s="47">
        <v>0</v>
      </c>
      <c r="AF11" s="47">
        <v>95.003364241124203</v>
      </c>
      <c r="AH11" s="45" t="s">
        <v>252</v>
      </c>
      <c r="AI11" t="s">
        <v>253</v>
      </c>
      <c r="AJ11" s="47">
        <v>3.0291611306526076</v>
      </c>
      <c r="AK11" s="47">
        <v>65.083555379614111</v>
      </c>
      <c r="AL11" s="47">
        <v>0</v>
      </c>
      <c r="AM11" s="47">
        <v>0</v>
      </c>
      <c r="AN11" s="47">
        <v>95.003364241124203</v>
      </c>
    </row>
    <row r="12" spans="1:40" x14ac:dyDescent="0.25">
      <c r="B12" s="45" t="s">
        <v>252</v>
      </c>
      <c r="C12" t="s">
        <v>27</v>
      </c>
      <c r="D12" s="47">
        <v>3.0291611306526076</v>
      </c>
      <c r="E12" s="47">
        <v>65.083555379614111</v>
      </c>
      <c r="F12" s="47">
        <v>0</v>
      </c>
      <c r="G12" s="47">
        <v>0</v>
      </c>
      <c r="H12" s="47">
        <v>95.003364241124203</v>
      </c>
      <c r="J12" s="45" t="s">
        <v>252</v>
      </c>
      <c r="K12" t="s">
        <v>27</v>
      </c>
      <c r="L12" s="47">
        <v>3.0291611306526076</v>
      </c>
      <c r="M12" s="47">
        <v>65.083555379614111</v>
      </c>
      <c r="N12" s="47">
        <v>0</v>
      </c>
      <c r="O12" s="47">
        <v>0</v>
      </c>
      <c r="P12" s="47">
        <v>95.003364241124203</v>
      </c>
      <c r="R12" s="45" t="s">
        <v>252</v>
      </c>
      <c r="S12" t="s">
        <v>27</v>
      </c>
      <c r="T12" s="47">
        <v>3.0291611306526076</v>
      </c>
      <c r="U12" s="47">
        <v>65.083555379614111</v>
      </c>
      <c r="V12" s="47">
        <v>0</v>
      </c>
      <c r="W12" s="47">
        <v>0</v>
      </c>
      <c r="X12" s="47">
        <v>95.003364241124203</v>
      </c>
      <c r="Z12" s="45" t="s">
        <v>252</v>
      </c>
      <c r="AA12" t="s">
        <v>27</v>
      </c>
      <c r="AB12" s="47">
        <v>3.0291611306526076</v>
      </c>
      <c r="AC12" s="47">
        <v>65.083555379614111</v>
      </c>
      <c r="AD12" s="47">
        <v>0</v>
      </c>
      <c r="AE12" s="47">
        <v>0</v>
      </c>
      <c r="AF12" s="47">
        <v>95.003364241124203</v>
      </c>
      <c r="AH12" s="45" t="s">
        <v>252</v>
      </c>
      <c r="AI12" t="s">
        <v>27</v>
      </c>
      <c r="AJ12" s="47">
        <v>3.0291611306526076</v>
      </c>
      <c r="AK12" s="47">
        <v>65.083555379614111</v>
      </c>
      <c r="AL12" s="47">
        <v>0</v>
      </c>
      <c r="AM12" s="47">
        <v>0</v>
      </c>
      <c r="AN12" s="47">
        <v>95.003364241124203</v>
      </c>
    </row>
    <row r="13" spans="1:40" x14ac:dyDescent="0.25">
      <c r="B13" s="45"/>
      <c r="D13" s="47"/>
      <c r="E13" s="47"/>
      <c r="F13" s="47"/>
      <c r="G13" s="47"/>
      <c r="H13" s="47"/>
      <c r="J13" s="45"/>
      <c r="L13" s="47"/>
      <c r="M13" s="47"/>
      <c r="N13" s="47"/>
      <c r="O13" s="47"/>
      <c r="P13" s="47"/>
      <c r="R13" s="45"/>
      <c r="T13" s="47"/>
      <c r="U13" s="47"/>
      <c r="V13" s="47"/>
      <c r="W13" s="47"/>
      <c r="X13" s="47"/>
      <c r="Z13" s="45"/>
      <c r="AB13" s="47"/>
      <c r="AC13" s="47"/>
      <c r="AD13" s="47"/>
      <c r="AE13" s="47"/>
      <c r="AF13" s="47"/>
      <c r="AH13" s="45"/>
      <c r="AJ13" s="47"/>
      <c r="AK13" s="47"/>
      <c r="AL13" s="47"/>
      <c r="AM13" s="47"/>
      <c r="AN13" s="47"/>
    </row>
    <row r="14" spans="1:40" x14ac:dyDescent="0.25">
      <c r="B14" s="45" t="s">
        <v>254</v>
      </c>
      <c r="D14" s="47">
        <v>3.0291611306526076</v>
      </c>
      <c r="E14" s="47">
        <v>66.239050874776254</v>
      </c>
      <c r="F14" s="47">
        <v>111.71958360511729</v>
      </c>
      <c r="G14" s="47">
        <v>133.71580750749001</v>
      </c>
      <c r="H14" s="47">
        <v>127.39343144399608</v>
      </c>
      <c r="J14" s="45" t="s">
        <v>254</v>
      </c>
      <c r="L14" s="47">
        <v>3.0291611306526076</v>
      </c>
      <c r="M14" s="47">
        <v>66.239050874776254</v>
      </c>
      <c r="N14" s="47">
        <v>111.71958360511729</v>
      </c>
      <c r="O14" s="47">
        <v>133.71580750749001</v>
      </c>
      <c r="P14" s="47">
        <v>127.39343144399608</v>
      </c>
      <c r="R14" s="45" t="s">
        <v>254</v>
      </c>
      <c r="T14" s="47">
        <v>3.0291611306526076</v>
      </c>
      <c r="U14" s="47">
        <v>66.239050874776254</v>
      </c>
      <c r="V14" s="47">
        <v>111.71958360511729</v>
      </c>
      <c r="W14" s="47">
        <v>133.71580750749001</v>
      </c>
      <c r="X14" s="47">
        <v>127.39343144399608</v>
      </c>
      <c r="Z14" s="45" t="s">
        <v>254</v>
      </c>
      <c r="AB14" s="47">
        <v>3.0291611306526076</v>
      </c>
      <c r="AC14" s="47">
        <v>66.239050874776254</v>
      </c>
      <c r="AD14" s="47">
        <v>111.71958360511729</v>
      </c>
      <c r="AE14" s="47">
        <v>133.71580750749001</v>
      </c>
      <c r="AF14" s="47">
        <v>127.39343144399608</v>
      </c>
      <c r="AH14" s="45" t="s">
        <v>254</v>
      </c>
      <c r="AJ14" s="47">
        <v>3.0291611306526076</v>
      </c>
      <c r="AK14" s="47">
        <v>66.239050874776254</v>
      </c>
      <c r="AL14" s="47">
        <v>111.71958360511729</v>
      </c>
      <c r="AM14" s="47">
        <v>133.71580750749001</v>
      </c>
      <c r="AN14" s="47">
        <v>127.39343144399608</v>
      </c>
    </row>
    <row r="15" spans="1:40" x14ac:dyDescent="0.25">
      <c r="B15" s="45" t="s">
        <v>254</v>
      </c>
      <c r="C15" t="s">
        <v>176</v>
      </c>
      <c r="D15" s="47">
        <v>3.0291611306526076</v>
      </c>
      <c r="E15" s="47">
        <v>66.239050874776254</v>
      </c>
      <c r="F15" s="47">
        <v>111.71958360511729</v>
      </c>
      <c r="G15" s="47">
        <v>133.71580750749001</v>
      </c>
      <c r="H15" s="47">
        <v>127.39343144399608</v>
      </c>
      <c r="J15" s="45" t="s">
        <v>254</v>
      </c>
      <c r="K15" t="s">
        <v>176</v>
      </c>
      <c r="L15" s="47">
        <v>3.0291611306526076</v>
      </c>
      <c r="M15" s="47">
        <v>66.239050874776254</v>
      </c>
      <c r="N15" s="47">
        <v>111.71958360511729</v>
      </c>
      <c r="O15" s="47">
        <v>133.71580750749001</v>
      </c>
      <c r="P15" s="47">
        <v>127.39343144399608</v>
      </c>
      <c r="R15" s="45" t="s">
        <v>254</v>
      </c>
      <c r="S15" t="s">
        <v>176</v>
      </c>
      <c r="T15" s="47">
        <v>3.0291611306526076</v>
      </c>
      <c r="U15" s="47">
        <v>66.239050874776254</v>
      </c>
      <c r="V15" s="47">
        <v>111.71958360511729</v>
      </c>
      <c r="W15" s="47">
        <v>133.71580750749001</v>
      </c>
      <c r="X15" s="47">
        <v>127.39343144399608</v>
      </c>
      <c r="Z15" s="45" t="s">
        <v>254</v>
      </c>
      <c r="AA15" t="s">
        <v>176</v>
      </c>
      <c r="AB15" s="47">
        <v>3.0291611306526076</v>
      </c>
      <c r="AC15" s="47">
        <v>66.239050874776254</v>
      </c>
      <c r="AD15" s="47">
        <v>111.71958360511729</v>
      </c>
      <c r="AE15" s="47">
        <v>133.71580750749001</v>
      </c>
      <c r="AF15" s="47">
        <v>127.39343144399608</v>
      </c>
      <c r="AH15" s="45" t="s">
        <v>254</v>
      </c>
      <c r="AI15" t="s">
        <v>176</v>
      </c>
      <c r="AJ15" s="47">
        <v>3.0291611306526076</v>
      </c>
      <c r="AK15" s="47">
        <v>66.239050874776254</v>
      </c>
      <c r="AL15" s="47">
        <v>111.71958360511729</v>
      </c>
      <c r="AM15" s="47">
        <v>133.71580750749001</v>
      </c>
      <c r="AN15" s="47">
        <v>127.39343144399608</v>
      </c>
    </row>
    <row r="16" spans="1:40" x14ac:dyDescent="0.25">
      <c r="B16" s="45" t="s">
        <v>254</v>
      </c>
      <c r="C16" t="s">
        <v>178</v>
      </c>
      <c r="D16" s="47">
        <v>3.0291611306526076</v>
      </c>
      <c r="E16" s="47">
        <v>66.239050874776254</v>
      </c>
      <c r="F16" s="47">
        <v>111.71958360511729</v>
      </c>
      <c r="G16" s="47">
        <v>133.71580750749001</v>
      </c>
      <c r="H16" s="47">
        <v>127.39343144399608</v>
      </c>
      <c r="J16" s="45" t="s">
        <v>254</v>
      </c>
      <c r="K16" t="s">
        <v>178</v>
      </c>
      <c r="L16" s="47">
        <v>3.0291611306526076</v>
      </c>
      <c r="M16" s="47">
        <v>66.239050874776254</v>
      </c>
      <c r="N16" s="47">
        <v>111.71958360511729</v>
      </c>
      <c r="O16" s="47">
        <v>133.71580750749001</v>
      </c>
      <c r="P16" s="47">
        <v>127.39343144399608</v>
      </c>
      <c r="R16" s="45" t="s">
        <v>254</v>
      </c>
      <c r="S16" t="s">
        <v>178</v>
      </c>
      <c r="T16" s="47">
        <v>3.0291611306526076</v>
      </c>
      <c r="U16" s="47">
        <v>66.239050874776254</v>
      </c>
      <c r="V16" s="47">
        <v>111.71958360511729</v>
      </c>
      <c r="W16" s="47">
        <v>133.71580750749001</v>
      </c>
      <c r="X16" s="47">
        <v>127.39343144399608</v>
      </c>
      <c r="Z16" s="45" t="s">
        <v>254</v>
      </c>
      <c r="AA16" t="s">
        <v>178</v>
      </c>
      <c r="AB16" s="47">
        <v>3.0291611306526076</v>
      </c>
      <c r="AC16" s="47">
        <v>66.239050874776254</v>
      </c>
      <c r="AD16" s="47">
        <v>111.71958360511729</v>
      </c>
      <c r="AE16" s="47">
        <v>133.71580750749001</v>
      </c>
      <c r="AF16" s="47">
        <v>127.39343144399608</v>
      </c>
      <c r="AH16" s="45" t="s">
        <v>254</v>
      </c>
      <c r="AI16" t="s">
        <v>178</v>
      </c>
      <c r="AJ16" s="47">
        <v>3.0291611306526076</v>
      </c>
      <c r="AK16" s="47">
        <v>66.239050874776254</v>
      </c>
      <c r="AL16" s="47">
        <v>111.71958360511729</v>
      </c>
      <c r="AM16" s="47">
        <v>133.71580750749001</v>
      </c>
      <c r="AN16" s="47">
        <v>127.39343144399608</v>
      </c>
    </row>
    <row r="17" spans="2:40" x14ac:dyDescent="0.25">
      <c r="B17" s="45"/>
      <c r="D17" s="47"/>
      <c r="E17" s="47"/>
      <c r="F17" s="47"/>
      <c r="G17" s="47"/>
      <c r="H17" s="47"/>
      <c r="J17" s="45"/>
      <c r="L17" s="47"/>
      <c r="M17" s="47"/>
      <c r="N17" s="47"/>
      <c r="O17" s="47"/>
      <c r="P17" s="47"/>
      <c r="R17" s="45"/>
      <c r="T17" s="47"/>
      <c r="U17" s="47"/>
      <c r="V17" s="47"/>
      <c r="W17" s="47"/>
      <c r="X17" s="47"/>
      <c r="Z17" s="45"/>
      <c r="AB17" s="47"/>
      <c r="AC17" s="47"/>
      <c r="AD17" s="47"/>
      <c r="AE17" s="47"/>
      <c r="AF17" s="47"/>
      <c r="AH17" s="45"/>
      <c r="AJ17" s="47"/>
      <c r="AK17" s="47"/>
      <c r="AL17" s="47"/>
      <c r="AM17" s="47"/>
      <c r="AN17" s="47"/>
    </row>
    <row r="18" spans="2:40" x14ac:dyDescent="0.25">
      <c r="B18" s="45" t="s">
        <v>255</v>
      </c>
      <c r="D18" s="47">
        <v>3.0291611306526076</v>
      </c>
      <c r="E18" s="47">
        <v>43.906356166611715</v>
      </c>
      <c r="F18" s="47">
        <v>0</v>
      </c>
      <c r="G18" s="47">
        <v>0</v>
      </c>
      <c r="H18" s="47">
        <v>98.359397782837988</v>
      </c>
      <c r="J18" s="45" t="s">
        <v>255</v>
      </c>
      <c r="L18" s="47">
        <v>3.0291611306526076</v>
      </c>
      <c r="M18" s="47">
        <v>43.906356166611715</v>
      </c>
      <c r="N18" s="47">
        <v>0</v>
      </c>
      <c r="O18" s="47">
        <v>0</v>
      </c>
      <c r="P18" s="47">
        <v>98.359397782837988</v>
      </c>
      <c r="R18" s="45" t="s">
        <v>255</v>
      </c>
      <c r="T18" s="47">
        <v>3.0291611306526076</v>
      </c>
      <c r="U18" s="47">
        <v>43.906356166611715</v>
      </c>
      <c r="V18" s="47">
        <v>0</v>
      </c>
      <c r="W18" s="47">
        <v>0</v>
      </c>
      <c r="X18" s="47">
        <v>98.359397782837988</v>
      </c>
      <c r="Z18" s="45" t="s">
        <v>255</v>
      </c>
      <c r="AB18" s="47">
        <v>3.0291611306526076</v>
      </c>
      <c r="AC18" s="47">
        <v>43.906356166611715</v>
      </c>
      <c r="AD18" s="47">
        <v>0</v>
      </c>
      <c r="AE18" s="47">
        <v>0</v>
      </c>
      <c r="AF18" s="47">
        <v>98.359397782837988</v>
      </c>
      <c r="AH18" s="45" t="s">
        <v>255</v>
      </c>
      <c r="AJ18" s="47">
        <v>3.0291611306526076</v>
      </c>
      <c r="AK18" s="47">
        <v>43.906356166611715</v>
      </c>
      <c r="AL18" s="47">
        <v>0</v>
      </c>
      <c r="AM18" s="47">
        <v>0</v>
      </c>
      <c r="AN18" s="47">
        <v>98.359397782837988</v>
      </c>
    </row>
    <row r="19" spans="2:40" x14ac:dyDescent="0.25">
      <c r="B19" s="45" t="s">
        <v>255</v>
      </c>
      <c r="C19" t="s">
        <v>180</v>
      </c>
      <c r="D19" s="47">
        <v>3.0291611306526076</v>
      </c>
      <c r="E19" s="47">
        <v>43.906356166611715</v>
      </c>
      <c r="F19" s="47">
        <v>0</v>
      </c>
      <c r="G19" s="47">
        <v>0</v>
      </c>
      <c r="H19" s="47">
        <v>98.359397782837988</v>
      </c>
      <c r="J19" s="45" t="s">
        <v>255</v>
      </c>
      <c r="K19" t="s">
        <v>180</v>
      </c>
      <c r="L19" s="47">
        <v>3.0291611306526076</v>
      </c>
      <c r="M19" s="47">
        <v>43.906356166611715</v>
      </c>
      <c r="N19" s="47">
        <v>0</v>
      </c>
      <c r="O19" s="47">
        <v>0</v>
      </c>
      <c r="P19" s="47">
        <v>98.359397782837988</v>
      </c>
      <c r="R19" s="45" t="s">
        <v>255</v>
      </c>
      <c r="S19" t="s">
        <v>180</v>
      </c>
      <c r="T19" s="47">
        <v>3.0291611306526076</v>
      </c>
      <c r="U19" s="47">
        <v>43.906356166611715</v>
      </c>
      <c r="V19" s="47">
        <v>0</v>
      </c>
      <c r="W19" s="47">
        <v>0</v>
      </c>
      <c r="X19" s="47">
        <v>98.359397782837988</v>
      </c>
      <c r="Z19" s="45" t="s">
        <v>255</v>
      </c>
      <c r="AA19" t="s">
        <v>180</v>
      </c>
      <c r="AB19" s="47">
        <v>3.0291611306526076</v>
      </c>
      <c r="AC19" s="47">
        <v>43.906356166611715</v>
      </c>
      <c r="AD19" s="47">
        <v>0</v>
      </c>
      <c r="AE19" s="47">
        <v>0</v>
      </c>
      <c r="AF19" s="47">
        <v>98.359397782837988</v>
      </c>
      <c r="AH19" s="45" t="s">
        <v>255</v>
      </c>
      <c r="AI19" t="s">
        <v>180</v>
      </c>
      <c r="AJ19" s="47">
        <v>3.0291611306526076</v>
      </c>
      <c r="AK19" s="47">
        <v>43.906356166611715</v>
      </c>
      <c r="AL19" s="47">
        <v>0</v>
      </c>
      <c r="AM19" s="47">
        <v>0</v>
      </c>
      <c r="AN19" s="47">
        <v>98.359397782837988</v>
      </c>
    </row>
    <row r="20" spans="2:40" x14ac:dyDescent="0.25">
      <c r="B20" s="45" t="s">
        <v>255</v>
      </c>
      <c r="C20" t="s">
        <v>71</v>
      </c>
      <c r="D20" s="47">
        <v>3.0291611306526076</v>
      </c>
      <c r="E20" s="47">
        <v>43.906356166611715</v>
      </c>
      <c r="F20" s="47">
        <v>0</v>
      </c>
      <c r="G20" s="47">
        <v>0</v>
      </c>
      <c r="H20" s="47">
        <v>98.359397782837988</v>
      </c>
      <c r="J20" s="45" t="s">
        <v>255</v>
      </c>
      <c r="K20" t="s">
        <v>71</v>
      </c>
      <c r="L20" s="47">
        <v>3.0291611306526076</v>
      </c>
      <c r="M20" s="47">
        <v>43.906356166611715</v>
      </c>
      <c r="N20" s="47">
        <v>0</v>
      </c>
      <c r="O20" s="47">
        <v>0</v>
      </c>
      <c r="P20" s="47">
        <v>98.359397782837988</v>
      </c>
      <c r="R20" s="45" t="s">
        <v>255</v>
      </c>
      <c r="S20" t="s">
        <v>71</v>
      </c>
      <c r="T20" s="47">
        <v>3.0291611306526076</v>
      </c>
      <c r="U20" s="47">
        <v>43.906356166611715</v>
      </c>
      <c r="V20" s="47">
        <v>0</v>
      </c>
      <c r="W20" s="47">
        <v>0</v>
      </c>
      <c r="X20" s="47">
        <v>98.359397782837988</v>
      </c>
      <c r="Z20" s="45" t="s">
        <v>255</v>
      </c>
      <c r="AA20" t="s">
        <v>71</v>
      </c>
      <c r="AB20" s="47">
        <v>3.0291611306526076</v>
      </c>
      <c r="AC20" s="47">
        <v>43.906356166611715</v>
      </c>
      <c r="AD20" s="47">
        <v>0</v>
      </c>
      <c r="AE20" s="47">
        <v>0</v>
      </c>
      <c r="AF20" s="47">
        <v>98.359397782837988</v>
      </c>
      <c r="AH20" s="45" t="s">
        <v>255</v>
      </c>
      <c r="AI20" t="s">
        <v>71</v>
      </c>
      <c r="AJ20" s="47">
        <v>3.0291611306526076</v>
      </c>
      <c r="AK20" s="47">
        <v>43.906356166611715</v>
      </c>
      <c r="AL20" s="47">
        <v>0</v>
      </c>
      <c r="AM20" s="47">
        <v>0</v>
      </c>
      <c r="AN20" s="47">
        <v>98.359397782837988</v>
      </c>
    </row>
    <row r="21" spans="2:40" x14ac:dyDescent="0.25">
      <c r="B21" s="45" t="s">
        <v>255</v>
      </c>
      <c r="C21" t="s">
        <v>256</v>
      </c>
      <c r="D21" s="47">
        <v>3.0291611306526076</v>
      </c>
      <c r="E21" s="47">
        <v>43.906356166611715</v>
      </c>
      <c r="F21" s="47">
        <v>0</v>
      </c>
      <c r="G21" s="47">
        <v>0</v>
      </c>
      <c r="H21" s="47">
        <v>98.359397782837988</v>
      </c>
      <c r="J21" s="45" t="s">
        <v>255</v>
      </c>
      <c r="K21" t="s">
        <v>256</v>
      </c>
      <c r="L21" s="47">
        <v>3.0291611306526076</v>
      </c>
      <c r="M21" s="47">
        <v>43.906356166611715</v>
      </c>
      <c r="N21" s="47">
        <v>0</v>
      </c>
      <c r="O21" s="47">
        <v>0</v>
      </c>
      <c r="P21" s="47">
        <v>98.359397782837988</v>
      </c>
      <c r="R21" s="45" t="s">
        <v>255</v>
      </c>
      <c r="S21" t="s">
        <v>256</v>
      </c>
      <c r="T21" s="47">
        <v>3.0291611306526076</v>
      </c>
      <c r="U21" s="47">
        <v>43.906356166611715</v>
      </c>
      <c r="V21" s="47">
        <v>0</v>
      </c>
      <c r="W21" s="47">
        <v>0</v>
      </c>
      <c r="X21" s="47">
        <v>98.359397782837988</v>
      </c>
      <c r="Z21" s="45" t="s">
        <v>255</v>
      </c>
      <c r="AA21" t="s">
        <v>256</v>
      </c>
      <c r="AB21" s="47">
        <v>3.0291611306526076</v>
      </c>
      <c r="AC21" s="47">
        <v>43.906356166611715</v>
      </c>
      <c r="AD21" s="47">
        <v>0</v>
      </c>
      <c r="AE21" s="47">
        <v>0</v>
      </c>
      <c r="AF21" s="47">
        <v>98.359397782837988</v>
      </c>
      <c r="AH21" s="45" t="s">
        <v>255</v>
      </c>
      <c r="AI21" t="s">
        <v>256</v>
      </c>
      <c r="AJ21" s="47">
        <v>3.0291611306526076</v>
      </c>
      <c r="AK21" s="47">
        <v>43.906356166611715</v>
      </c>
      <c r="AL21" s="47">
        <v>0</v>
      </c>
      <c r="AM21" s="47">
        <v>0</v>
      </c>
      <c r="AN21" s="47">
        <v>98.359397782837988</v>
      </c>
    </row>
    <row r="22" spans="2:40" x14ac:dyDescent="0.25">
      <c r="B22" s="45" t="s">
        <v>255</v>
      </c>
      <c r="C22" t="s">
        <v>257</v>
      </c>
      <c r="D22" s="47">
        <v>3.0291611306526076</v>
      </c>
      <c r="E22" s="47">
        <v>43.906356166611715</v>
      </c>
      <c r="F22" s="47">
        <v>0</v>
      </c>
      <c r="G22" s="47">
        <v>0</v>
      </c>
      <c r="H22" s="47">
        <v>98.359397782837988</v>
      </c>
      <c r="J22" s="45" t="s">
        <v>255</v>
      </c>
      <c r="K22" t="s">
        <v>257</v>
      </c>
      <c r="L22" s="47">
        <v>3.0291611306526076</v>
      </c>
      <c r="M22" s="47">
        <v>43.906356166611715</v>
      </c>
      <c r="N22" s="47">
        <v>0</v>
      </c>
      <c r="O22" s="47">
        <v>0</v>
      </c>
      <c r="P22" s="47">
        <v>98.359397782837988</v>
      </c>
      <c r="R22" s="45" t="s">
        <v>255</v>
      </c>
      <c r="S22" t="s">
        <v>257</v>
      </c>
      <c r="T22" s="47">
        <v>3.0291611306526076</v>
      </c>
      <c r="U22" s="47">
        <v>43.906356166611715</v>
      </c>
      <c r="V22" s="47">
        <v>0</v>
      </c>
      <c r="W22" s="47">
        <v>0</v>
      </c>
      <c r="X22" s="47">
        <v>98.359397782837988</v>
      </c>
      <c r="Z22" s="45" t="s">
        <v>255</v>
      </c>
      <c r="AA22" t="s">
        <v>257</v>
      </c>
      <c r="AB22" s="47">
        <v>3.0291611306526076</v>
      </c>
      <c r="AC22" s="47">
        <v>43.906356166611715</v>
      </c>
      <c r="AD22" s="47">
        <v>0</v>
      </c>
      <c r="AE22" s="47">
        <v>0</v>
      </c>
      <c r="AF22" s="47">
        <v>98.359397782837988</v>
      </c>
      <c r="AH22" s="45" t="s">
        <v>255</v>
      </c>
      <c r="AI22" t="s">
        <v>257</v>
      </c>
      <c r="AJ22" s="47">
        <v>3.0291611306526076</v>
      </c>
      <c r="AK22" s="47">
        <v>43.906356166611715</v>
      </c>
      <c r="AL22" s="47">
        <v>0</v>
      </c>
      <c r="AM22" s="47">
        <v>0</v>
      </c>
      <c r="AN22" s="47">
        <v>98.359397782837988</v>
      </c>
    </row>
    <row r="23" spans="2:40" x14ac:dyDescent="0.25">
      <c r="B23" s="45" t="s">
        <v>255</v>
      </c>
      <c r="C23" t="s">
        <v>258</v>
      </c>
      <c r="D23" s="47">
        <v>3.0291611306526076</v>
      </c>
      <c r="E23" s="47">
        <v>43.906356166611715</v>
      </c>
      <c r="F23" s="47">
        <v>0</v>
      </c>
      <c r="G23" s="47">
        <v>0</v>
      </c>
      <c r="H23" s="47">
        <v>98.359397782837988</v>
      </c>
      <c r="J23" s="45" t="s">
        <v>255</v>
      </c>
      <c r="K23" t="s">
        <v>258</v>
      </c>
      <c r="L23" s="47">
        <v>3.0291611306526076</v>
      </c>
      <c r="M23" s="47">
        <v>43.906356166611715</v>
      </c>
      <c r="N23" s="47">
        <v>0</v>
      </c>
      <c r="O23" s="47">
        <v>0</v>
      </c>
      <c r="P23" s="47">
        <v>98.359397782837988</v>
      </c>
      <c r="R23" s="45" t="s">
        <v>255</v>
      </c>
      <c r="S23" t="s">
        <v>258</v>
      </c>
      <c r="T23" s="47">
        <v>3.0291611306526076</v>
      </c>
      <c r="U23" s="47">
        <v>43.906356166611715</v>
      </c>
      <c r="V23" s="47">
        <v>0</v>
      </c>
      <c r="W23" s="47">
        <v>0</v>
      </c>
      <c r="X23" s="47">
        <v>98.359397782837988</v>
      </c>
      <c r="Z23" s="45" t="s">
        <v>255</v>
      </c>
      <c r="AA23" t="s">
        <v>258</v>
      </c>
      <c r="AB23" s="47">
        <v>3.0291611306526076</v>
      </c>
      <c r="AC23" s="47">
        <v>43.906356166611715</v>
      </c>
      <c r="AD23" s="47">
        <v>0</v>
      </c>
      <c r="AE23" s="47">
        <v>0</v>
      </c>
      <c r="AF23" s="47">
        <v>98.359397782837988</v>
      </c>
      <c r="AH23" s="45" t="s">
        <v>255</v>
      </c>
      <c r="AI23" t="s">
        <v>258</v>
      </c>
      <c r="AJ23" s="47">
        <v>3.0291611306526076</v>
      </c>
      <c r="AK23" s="47">
        <v>43.906356166611715</v>
      </c>
      <c r="AL23" s="47">
        <v>0</v>
      </c>
      <c r="AM23" s="47">
        <v>0</v>
      </c>
      <c r="AN23" s="47">
        <v>98.359397782837988</v>
      </c>
    </row>
    <row r="24" spans="2:40" x14ac:dyDescent="0.25">
      <c r="B24" s="45" t="s">
        <v>255</v>
      </c>
      <c r="C24" t="s">
        <v>30</v>
      </c>
      <c r="D24" s="47">
        <v>3.0291611306526076</v>
      </c>
      <c r="E24" s="47">
        <v>43.906356166611715</v>
      </c>
      <c r="F24" s="47">
        <v>0</v>
      </c>
      <c r="G24" s="47">
        <v>0</v>
      </c>
      <c r="H24" s="47">
        <v>98.359397782837988</v>
      </c>
      <c r="J24" s="45" t="s">
        <v>255</v>
      </c>
      <c r="K24" t="s">
        <v>30</v>
      </c>
      <c r="L24" s="47">
        <v>3.0291611306526076</v>
      </c>
      <c r="M24" s="47">
        <v>43.906356166611715</v>
      </c>
      <c r="N24" s="47">
        <v>0</v>
      </c>
      <c r="O24" s="47">
        <v>0</v>
      </c>
      <c r="P24" s="47">
        <v>98.359397782837988</v>
      </c>
      <c r="R24" s="45" t="s">
        <v>255</v>
      </c>
      <c r="S24" t="s">
        <v>30</v>
      </c>
      <c r="T24" s="47">
        <v>3.0291611306526076</v>
      </c>
      <c r="U24" s="47">
        <v>43.906356166611715</v>
      </c>
      <c r="V24" s="47">
        <v>0</v>
      </c>
      <c r="W24" s="47">
        <v>0</v>
      </c>
      <c r="X24" s="47">
        <v>98.359397782837988</v>
      </c>
      <c r="Z24" s="45" t="s">
        <v>255</v>
      </c>
      <c r="AA24" t="s">
        <v>30</v>
      </c>
      <c r="AB24" s="47">
        <v>3.0291611306526076</v>
      </c>
      <c r="AC24" s="47">
        <v>43.906356166611715</v>
      </c>
      <c r="AD24" s="47">
        <v>0</v>
      </c>
      <c r="AE24" s="47">
        <v>0</v>
      </c>
      <c r="AF24" s="47">
        <v>98.359397782837988</v>
      </c>
      <c r="AH24" s="45" t="s">
        <v>255</v>
      </c>
      <c r="AI24" t="s">
        <v>30</v>
      </c>
      <c r="AJ24" s="47">
        <v>3.0291611306526076</v>
      </c>
      <c r="AK24" s="47">
        <v>43.906356166611715</v>
      </c>
      <c r="AL24" s="47">
        <v>0</v>
      </c>
      <c r="AM24" s="47">
        <v>0</v>
      </c>
      <c r="AN24" s="47">
        <v>98.359397782837988</v>
      </c>
    </row>
    <row r="25" spans="2:40" x14ac:dyDescent="0.25">
      <c r="B25" s="45" t="s">
        <v>255</v>
      </c>
      <c r="C25" t="s">
        <v>259</v>
      </c>
      <c r="D25" s="47">
        <v>3.0291611306526076</v>
      </c>
      <c r="E25" s="47">
        <v>43.906356166611715</v>
      </c>
      <c r="F25" s="47">
        <v>0</v>
      </c>
      <c r="G25" s="47">
        <v>0</v>
      </c>
      <c r="H25" s="47">
        <v>98.359397782837988</v>
      </c>
      <c r="J25" s="45" t="s">
        <v>255</v>
      </c>
      <c r="K25" t="s">
        <v>259</v>
      </c>
      <c r="L25" s="47">
        <v>3.0291611306526076</v>
      </c>
      <c r="M25" s="47">
        <v>43.906356166611715</v>
      </c>
      <c r="N25" s="47">
        <v>0</v>
      </c>
      <c r="O25" s="47">
        <v>0</v>
      </c>
      <c r="P25" s="47">
        <v>98.359397782837988</v>
      </c>
      <c r="R25" s="45" t="s">
        <v>255</v>
      </c>
      <c r="S25" t="s">
        <v>259</v>
      </c>
      <c r="T25" s="47">
        <v>3.0291611306526076</v>
      </c>
      <c r="U25" s="47">
        <v>43.906356166611715</v>
      </c>
      <c r="V25" s="47">
        <v>0</v>
      </c>
      <c r="W25" s="47">
        <v>0</v>
      </c>
      <c r="X25" s="47">
        <v>98.359397782837988</v>
      </c>
      <c r="Z25" s="45" t="s">
        <v>255</v>
      </c>
      <c r="AA25" t="s">
        <v>259</v>
      </c>
      <c r="AB25" s="47">
        <v>3.0291611306526076</v>
      </c>
      <c r="AC25" s="47">
        <v>43.906356166611715</v>
      </c>
      <c r="AD25" s="47">
        <v>0</v>
      </c>
      <c r="AE25" s="47">
        <v>0</v>
      </c>
      <c r="AF25" s="47">
        <v>98.359397782837988</v>
      </c>
      <c r="AH25" s="45" t="s">
        <v>255</v>
      </c>
      <c r="AI25" t="s">
        <v>259</v>
      </c>
      <c r="AJ25" s="47">
        <v>3.0291611306526076</v>
      </c>
      <c r="AK25" s="47">
        <v>43.906356166611715</v>
      </c>
      <c r="AL25" s="47">
        <v>0</v>
      </c>
      <c r="AM25" s="47">
        <v>0</v>
      </c>
      <c r="AN25" s="47">
        <v>98.359397782837988</v>
      </c>
    </row>
    <row r="26" spans="2:40" x14ac:dyDescent="0.25">
      <c r="B26" s="45" t="s">
        <v>255</v>
      </c>
      <c r="C26" t="s">
        <v>182</v>
      </c>
      <c r="D26" s="47">
        <v>3.0291611306526076</v>
      </c>
      <c r="E26" s="47">
        <v>43.906356166611715</v>
      </c>
      <c r="F26" s="47">
        <v>0</v>
      </c>
      <c r="G26" s="47">
        <v>0</v>
      </c>
      <c r="H26" s="47">
        <v>98.359397782837988</v>
      </c>
      <c r="J26" s="45" t="s">
        <v>255</v>
      </c>
      <c r="K26" t="s">
        <v>182</v>
      </c>
      <c r="L26" s="47">
        <v>3.0291611306526076</v>
      </c>
      <c r="M26" s="47">
        <v>43.906356166611715</v>
      </c>
      <c r="N26" s="47">
        <v>0</v>
      </c>
      <c r="O26" s="47">
        <v>0</v>
      </c>
      <c r="P26" s="47">
        <v>98.359397782837988</v>
      </c>
      <c r="R26" s="45" t="s">
        <v>255</v>
      </c>
      <c r="S26" t="s">
        <v>182</v>
      </c>
      <c r="T26" s="47">
        <v>3.0291611306526076</v>
      </c>
      <c r="U26" s="47">
        <v>43.906356166611715</v>
      </c>
      <c r="V26" s="47">
        <v>0</v>
      </c>
      <c r="W26" s="47">
        <v>0</v>
      </c>
      <c r="X26" s="47">
        <v>98.359397782837988</v>
      </c>
      <c r="Z26" s="45" t="s">
        <v>255</v>
      </c>
      <c r="AA26" t="s">
        <v>182</v>
      </c>
      <c r="AB26" s="47">
        <v>3.0291611306526076</v>
      </c>
      <c r="AC26" s="47">
        <v>43.906356166611715</v>
      </c>
      <c r="AD26" s="47">
        <v>0</v>
      </c>
      <c r="AE26" s="47">
        <v>0</v>
      </c>
      <c r="AF26" s="47">
        <v>98.359397782837988</v>
      </c>
      <c r="AH26" s="45" t="s">
        <v>255</v>
      </c>
      <c r="AI26" t="s">
        <v>182</v>
      </c>
      <c r="AJ26" s="47">
        <v>3.0291611306526076</v>
      </c>
      <c r="AK26" s="47">
        <v>43.906356166611715</v>
      </c>
      <c r="AL26" s="47">
        <v>0</v>
      </c>
      <c r="AM26" s="47">
        <v>0</v>
      </c>
      <c r="AN26" s="47">
        <v>98.359397782837988</v>
      </c>
    </row>
    <row r="27" spans="2:40" x14ac:dyDescent="0.25">
      <c r="B27" s="45" t="s">
        <v>255</v>
      </c>
      <c r="C27" t="s">
        <v>184</v>
      </c>
      <c r="D27" s="47">
        <v>3.0291611306526076</v>
      </c>
      <c r="E27" s="47">
        <v>43.906356166611715</v>
      </c>
      <c r="F27" s="47">
        <v>0</v>
      </c>
      <c r="G27" s="47">
        <v>0</v>
      </c>
      <c r="H27" s="47">
        <v>98.359397782837988</v>
      </c>
      <c r="J27" s="45" t="s">
        <v>255</v>
      </c>
      <c r="K27" t="s">
        <v>184</v>
      </c>
      <c r="L27" s="47">
        <v>3.0291611306526076</v>
      </c>
      <c r="M27" s="47">
        <v>43.906356166611715</v>
      </c>
      <c r="N27" s="47">
        <v>0</v>
      </c>
      <c r="O27" s="47">
        <v>0</v>
      </c>
      <c r="P27" s="47">
        <v>98.359397782837988</v>
      </c>
      <c r="R27" s="45" t="s">
        <v>255</v>
      </c>
      <c r="S27" t="s">
        <v>184</v>
      </c>
      <c r="T27" s="47">
        <v>3.0291611306526076</v>
      </c>
      <c r="U27" s="47">
        <v>43.906356166611715</v>
      </c>
      <c r="V27" s="47">
        <v>0</v>
      </c>
      <c r="W27" s="47">
        <v>0</v>
      </c>
      <c r="X27" s="47">
        <v>98.359397782837988</v>
      </c>
      <c r="Z27" s="45" t="s">
        <v>255</v>
      </c>
      <c r="AA27" t="s">
        <v>184</v>
      </c>
      <c r="AB27" s="47">
        <v>3.0291611306526076</v>
      </c>
      <c r="AC27" s="47">
        <v>43.906356166611715</v>
      </c>
      <c r="AD27" s="47">
        <v>0</v>
      </c>
      <c r="AE27" s="47">
        <v>0</v>
      </c>
      <c r="AF27" s="47">
        <v>98.359397782837988</v>
      </c>
      <c r="AH27" s="45" t="s">
        <v>255</v>
      </c>
      <c r="AI27" t="s">
        <v>184</v>
      </c>
      <c r="AJ27" s="47">
        <v>3.0291611306526076</v>
      </c>
      <c r="AK27" s="47">
        <v>43.906356166611715</v>
      </c>
      <c r="AL27" s="47">
        <v>0</v>
      </c>
      <c r="AM27" s="47">
        <v>0</v>
      </c>
      <c r="AN27" s="47">
        <v>98.359397782837988</v>
      </c>
    </row>
    <row r="28" spans="2:40" x14ac:dyDescent="0.25">
      <c r="B28" s="45" t="s">
        <v>255</v>
      </c>
      <c r="C28" t="s">
        <v>260</v>
      </c>
      <c r="D28" s="47">
        <v>3.0291611306526076</v>
      </c>
      <c r="E28" s="47">
        <v>43.906356166611715</v>
      </c>
      <c r="F28" s="47">
        <v>0</v>
      </c>
      <c r="G28" s="47">
        <v>0</v>
      </c>
      <c r="H28" s="47">
        <v>98.359397782837988</v>
      </c>
      <c r="J28" s="45" t="s">
        <v>255</v>
      </c>
      <c r="K28" t="s">
        <v>260</v>
      </c>
      <c r="L28" s="47">
        <v>3.0291611306526076</v>
      </c>
      <c r="M28" s="47">
        <v>43.906356166611715</v>
      </c>
      <c r="N28" s="47">
        <v>0</v>
      </c>
      <c r="O28" s="47">
        <v>0</v>
      </c>
      <c r="P28" s="47">
        <v>98.359397782837988</v>
      </c>
      <c r="R28" s="45" t="s">
        <v>255</v>
      </c>
      <c r="S28" t="s">
        <v>260</v>
      </c>
      <c r="T28" s="47">
        <v>3.0291611306526076</v>
      </c>
      <c r="U28" s="47">
        <v>43.906356166611715</v>
      </c>
      <c r="V28" s="47">
        <v>0</v>
      </c>
      <c r="W28" s="47">
        <v>0</v>
      </c>
      <c r="X28" s="47">
        <v>98.359397782837988</v>
      </c>
      <c r="Z28" s="45" t="s">
        <v>255</v>
      </c>
      <c r="AA28" t="s">
        <v>260</v>
      </c>
      <c r="AB28" s="47">
        <v>3.0291611306526076</v>
      </c>
      <c r="AC28" s="47">
        <v>43.906356166611715</v>
      </c>
      <c r="AD28" s="47">
        <v>0</v>
      </c>
      <c r="AE28" s="47">
        <v>0</v>
      </c>
      <c r="AF28" s="47">
        <v>98.359397782837988</v>
      </c>
      <c r="AH28" s="45" t="s">
        <v>255</v>
      </c>
      <c r="AI28" t="s">
        <v>260</v>
      </c>
      <c r="AJ28" s="47">
        <v>3.0291611306526076</v>
      </c>
      <c r="AK28" s="47">
        <v>43.906356166611715</v>
      </c>
      <c r="AL28" s="47">
        <v>0</v>
      </c>
      <c r="AM28" s="47">
        <v>0</v>
      </c>
      <c r="AN28" s="47">
        <v>98.359397782837988</v>
      </c>
    </row>
    <row r="29" spans="2:40" x14ac:dyDescent="0.25">
      <c r="B29" s="45" t="s">
        <v>255</v>
      </c>
      <c r="C29" t="s">
        <v>185</v>
      </c>
      <c r="D29" s="47">
        <v>3.0291611306526076</v>
      </c>
      <c r="E29" s="47">
        <v>43.906356166611715</v>
      </c>
      <c r="F29" s="47">
        <v>0</v>
      </c>
      <c r="G29" s="47">
        <v>0</v>
      </c>
      <c r="H29" s="47">
        <v>98.359397782837988</v>
      </c>
      <c r="J29" s="45" t="s">
        <v>255</v>
      </c>
      <c r="K29" t="s">
        <v>185</v>
      </c>
      <c r="L29" s="47">
        <v>3.0291611306526076</v>
      </c>
      <c r="M29" s="47">
        <v>43.906356166611715</v>
      </c>
      <c r="N29" s="47">
        <v>0</v>
      </c>
      <c r="O29" s="47">
        <v>0</v>
      </c>
      <c r="P29" s="47">
        <v>98.359397782837988</v>
      </c>
      <c r="R29" s="45" t="s">
        <v>255</v>
      </c>
      <c r="S29" t="s">
        <v>185</v>
      </c>
      <c r="T29" s="47">
        <v>3.0291611306526076</v>
      </c>
      <c r="U29" s="47">
        <v>43.906356166611715</v>
      </c>
      <c r="V29" s="47">
        <v>0</v>
      </c>
      <c r="W29" s="47">
        <v>0</v>
      </c>
      <c r="X29" s="47">
        <v>98.359397782837988</v>
      </c>
      <c r="Z29" s="45" t="s">
        <v>255</v>
      </c>
      <c r="AA29" t="s">
        <v>185</v>
      </c>
      <c r="AB29" s="47">
        <v>3.0291611306526076</v>
      </c>
      <c r="AC29" s="47">
        <v>43.906356166611715</v>
      </c>
      <c r="AD29" s="47">
        <v>0</v>
      </c>
      <c r="AE29" s="47">
        <v>0</v>
      </c>
      <c r="AF29" s="47">
        <v>98.359397782837988</v>
      </c>
      <c r="AH29" s="45" t="s">
        <v>255</v>
      </c>
      <c r="AI29" t="s">
        <v>185</v>
      </c>
      <c r="AJ29" s="47">
        <v>3.0291611306526076</v>
      </c>
      <c r="AK29" s="47">
        <v>43.906356166611715</v>
      </c>
      <c r="AL29" s="47">
        <v>0</v>
      </c>
      <c r="AM29" s="47">
        <v>0</v>
      </c>
      <c r="AN29" s="47">
        <v>98.359397782837988</v>
      </c>
    </row>
    <row r="30" spans="2:40" x14ac:dyDescent="0.25">
      <c r="B30" s="45" t="s">
        <v>255</v>
      </c>
      <c r="C30" t="s">
        <v>45</v>
      </c>
      <c r="D30" s="47">
        <v>3.0291611306526076</v>
      </c>
      <c r="E30" s="47">
        <v>43.906356166611715</v>
      </c>
      <c r="F30" s="47">
        <v>0</v>
      </c>
      <c r="G30" s="47">
        <v>0</v>
      </c>
      <c r="H30" s="47">
        <v>98.359397782837988</v>
      </c>
      <c r="J30" s="45" t="s">
        <v>255</v>
      </c>
      <c r="K30" t="s">
        <v>45</v>
      </c>
      <c r="L30" s="47">
        <v>3.0291611306526076</v>
      </c>
      <c r="M30" s="47">
        <v>43.906356166611715</v>
      </c>
      <c r="N30" s="47">
        <v>0</v>
      </c>
      <c r="O30" s="47">
        <v>0</v>
      </c>
      <c r="P30" s="47">
        <v>98.359397782837988</v>
      </c>
      <c r="R30" s="45" t="s">
        <v>255</v>
      </c>
      <c r="S30" t="s">
        <v>45</v>
      </c>
      <c r="T30" s="47">
        <v>3.0291611306526076</v>
      </c>
      <c r="U30" s="47">
        <v>43.906356166611715</v>
      </c>
      <c r="V30" s="47">
        <v>0</v>
      </c>
      <c r="W30" s="47">
        <v>0</v>
      </c>
      <c r="X30" s="47">
        <v>98.359397782837988</v>
      </c>
      <c r="Z30" s="45" t="s">
        <v>255</v>
      </c>
      <c r="AA30" t="s">
        <v>45</v>
      </c>
      <c r="AB30" s="47">
        <v>3.0291611306526076</v>
      </c>
      <c r="AC30" s="47">
        <v>43.906356166611715</v>
      </c>
      <c r="AD30" s="47">
        <v>0</v>
      </c>
      <c r="AE30" s="47">
        <v>0</v>
      </c>
      <c r="AF30" s="47">
        <v>98.359397782837988</v>
      </c>
      <c r="AH30" s="45" t="s">
        <v>255</v>
      </c>
      <c r="AI30" t="s">
        <v>45</v>
      </c>
      <c r="AJ30" s="47">
        <v>3.0291611306526076</v>
      </c>
      <c r="AK30" s="47">
        <v>43.906356166611715</v>
      </c>
      <c r="AL30" s="47">
        <v>0</v>
      </c>
      <c r="AM30" s="47">
        <v>0</v>
      </c>
      <c r="AN30" s="47">
        <v>98.359397782837988</v>
      </c>
    </row>
    <row r="31" spans="2:40" x14ac:dyDescent="0.25">
      <c r="B31" s="45"/>
      <c r="D31" s="47"/>
      <c r="E31" s="47"/>
      <c r="F31" s="47"/>
      <c r="G31" s="47"/>
      <c r="H31" s="47"/>
      <c r="J31" s="45"/>
      <c r="L31" s="47"/>
      <c r="M31" s="47"/>
      <c r="N31" s="47"/>
      <c r="O31" s="47"/>
      <c r="P31" s="47"/>
      <c r="R31" s="45"/>
      <c r="T31" s="47"/>
      <c r="U31" s="47"/>
      <c r="V31" s="47"/>
      <c r="W31" s="47"/>
      <c r="X31" s="47"/>
      <c r="Z31" s="45"/>
      <c r="AB31" s="47"/>
      <c r="AC31" s="47"/>
      <c r="AD31" s="47"/>
      <c r="AE31" s="47"/>
      <c r="AF31" s="47"/>
      <c r="AH31" s="45"/>
      <c r="AJ31" s="47"/>
      <c r="AK31" s="47"/>
      <c r="AL31" s="47"/>
      <c r="AM31" s="47"/>
      <c r="AN31" s="47"/>
    </row>
    <row r="32" spans="2:40" x14ac:dyDescent="0.25">
      <c r="B32" s="45" t="s">
        <v>261</v>
      </c>
      <c r="D32" s="47">
        <v>3.0291611306526076</v>
      </c>
      <c r="E32" s="47">
        <v>39.148671234132756</v>
      </c>
      <c r="F32" s="47">
        <v>0</v>
      </c>
      <c r="G32" s="47">
        <v>0</v>
      </c>
      <c r="H32" s="47">
        <v>74.279983964493567</v>
      </c>
      <c r="J32" s="45" t="s">
        <v>261</v>
      </c>
      <c r="L32" s="47">
        <v>3.0291611306526076</v>
      </c>
      <c r="M32" s="47">
        <v>39.148671234132756</v>
      </c>
      <c r="N32" s="47">
        <v>0</v>
      </c>
      <c r="O32" s="47">
        <v>0</v>
      </c>
      <c r="P32" s="47">
        <v>74.279983964493567</v>
      </c>
      <c r="R32" s="45" t="s">
        <v>261</v>
      </c>
      <c r="T32" s="47">
        <v>3.0291611306526076</v>
      </c>
      <c r="U32" s="47">
        <v>39.148671234132756</v>
      </c>
      <c r="V32" s="47">
        <v>0</v>
      </c>
      <c r="W32" s="47">
        <v>0</v>
      </c>
      <c r="X32" s="47">
        <v>74.279983964493567</v>
      </c>
      <c r="Z32" s="45" t="s">
        <v>261</v>
      </c>
      <c r="AB32" s="47">
        <v>3.0291611306526076</v>
      </c>
      <c r="AC32" s="47">
        <v>39.148671234132756</v>
      </c>
      <c r="AD32" s="47">
        <v>0</v>
      </c>
      <c r="AE32" s="47">
        <v>0</v>
      </c>
      <c r="AF32" s="47">
        <v>74.279983964493567</v>
      </c>
      <c r="AH32" s="45" t="s">
        <v>261</v>
      </c>
      <c r="AJ32" s="47">
        <v>3.0291611306526076</v>
      </c>
      <c r="AK32" s="47">
        <v>39.148671234132756</v>
      </c>
      <c r="AL32" s="47">
        <v>0</v>
      </c>
      <c r="AM32" s="47">
        <v>0</v>
      </c>
      <c r="AN32" s="47">
        <v>74.279983964493567</v>
      </c>
    </row>
    <row r="33" spans="2:40" x14ac:dyDescent="0.25">
      <c r="B33" s="45" t="s">
        <v>261</v>
      </c>
      <c r="C33" t="s">
        <v>41</v>
      </c>
      <c r="D33" s="47">
        <v>3.0291611306526076</v>
      </c>
      <c r="E33" s="47">
        <v>39.148671234132756</v>
      </c>
      <c r="F33" s="47">
        <v>0</v>
      </c>
      <c r="G33" s="47">
        <v>0</v>
      </c>
      <c r="H33" s="47">
        <v>74.279983964493567</v>
      </c>
      <c r="J33" s="45" t="s">
        <v>261</v>
      </c>
      <c r="K33" t="s">
        <v>41</v>
      </c>
      <c r="L33" s="47">
        <v>3.0291611306526076</v>
      </c>
      <c r="M33" s="47">
        <v>39.148671234132756</v>
      </c>
      <c r="N33" s="47">
        <v>0</v>
      </c>
      <c r="O33" s="47">
        <v>0</v>
      </c>
      <c r="P33" s="47">
        <v>74.279983964493567</v>
      </c>
      <c r="R33" s="45" t="s">
        <v>261</v>
      </c>
      <c r="S33" t="s">
        <v>41</v>
      </c>
      <c r="T33" s="47">
        <v>3.0291611306526076</v>
      </c>
      <c r="U33" s="47">
        <v>39.148671234132756</v>
      </c>
      <c r="V33" s="47">
        <v>0</v>
      </c>
      <c r="W33" s="47">
        <v>0</v>
      </c>
      <c r="X33" s="47">
        <v>74.279983964493567</v>
      </c>
      <c r="Z33" s="45" t="s">
        <v>261</v>
      </c>
      <c r="AA33" t="s">
        <v>41</v>
      </c>
      <c r="AB33" s="47">
        <v>3.0291611306526076</v>
      </c>
      <c r="AC33" s="47">
        <v>39.148671234132756</v>
      </c>
      <c r="AD33" s="47">
        <v>0</v>
      </c>
      <c r="AE33" s="47">
        <v>0</v>
      </c>
      <c r="AF33" s="47">
        <v>74.279983964493567</v>
      </c>
      <c r="AH33" s="45" t="s">
        <v>261</v>
      </c>
      <c r="AI33" t="s">
        <v>41</v>
      </c>
      <c r="AJ33" s="47">
        <v>3.0291611306526076</v>
      </c>
      <c r="AK33" s="47">
        <v>39.148671234132756</v>
      </c>
      <c r="AL33" s="47">
        <v>0</v>
      </c>
      <c r="AM33" s="47">
        <v>0</v>
      </c>
      <c r="AN33" s="47">
        <v>74.279983964493567</v>
      </c>
    </row>
    <row r="34" spans="2:40" x14ac:dyDescent="0.25">
      <c r="B34" s="45" t="s">
        <v>261</v>
      </c>
      <c r="C34" t="s">
        <v>74</v>
      </c>
      <c r="D34" s="47">
        <v>3.0291611306526076</v>
      </c>
      <c r="E34" s="47">
        <v>39.148671234132756</v>
      </c>
      <c r="F34" s="47">
        <v>0</v>
      </c>
      <c r="G34" s="47">
        <v>0</v>
      </c>
      <c r="H34" s="47">
        <v>74.279983964493567</v>
      </c>
      <c r="J34" s="45" t="s">
        <v>261</v>
      </c>
      <c r="K34" t="s">
        <v>74</v>
      </c>
      <c r="L34" s="47">
        <v>3.0291611306526076</v>
      </c>
      <c r="M34" s="47">
        <v>39.148671234132756</v>
      </c>
      <c r="N34" s="47">
        <v>0</v>
      </c>
      <c r="O34" s="47">
        <v>0</v>
      </c>
      <c r="P34" s="47">
        <v>74.279983964493567</v>
      </c>
      <c r="R34" s="45" t="s">
        <v>261</v>
      </c>
      <c r="S34" t="s">
        <v>74</v>
      </c>
      <c r="T34" s="47">
        <v>3.0291611306526076</v>
      </c>
      <c r="U34" s="47">
        <v>39.148671234132756</v>
      </c>
      <c r="V34" s="47">
        <v>0</v>
      </c>
      <c r="W34" s="47">
        <v>0</v>
      </c>
      <c r="X34" s="47">
        <v>74.279983964493567</v>
      </c>
      <c r="Z34" s="45" t="s">
        <v>261</v>
      </c>
      <c r="AA34" t="s">
        <v>74</v>
      </c>
      <c r="AB34" s="47">
        <v>3.0291611306526076</v>
      </c>
      <c r="AC34" s="47">
        <v>39.148671234132756</v>
      </c>
      <c r="AD34" s="47">
        <v>0</v>
      </c>
      <c r="AE34" s="47">
        <v>0</v>
      </c>
      <c r="AF34" s="47">
        <v>74.279983964493567</v>
      </c>
      <c r="AH34" s="45" t="s">
        <v>261</v>
      </c>
      <c r="AI34" t="s">
        <v>74</v>
      </c>
      <c r="AJ34" s="47">
        <v>3.0291611306526076</v>
      </c>
      <c r="AK34" s="47">
        <v>39.148671234132756</v>
      </c>
      <c r="AL34" s="47">
        <v>0</v>
      </c>
      <c r="AM34" s="47">
        <v>0</v>
      </c>
      <c r="AN34" s="47">
        <v>74.279983964493567</v>
      </c>
    </row>
    <row r="35" spans="2:40" x14ac:dyDescent="0.25">
      <c r="B35" s="45" t="s">
        <v>261</v>
      </c>
      <c r="C35" t="s">
        <v>43</v>
      </c>
      <c r="D35" s="47">
        <v>3.0291611306526076</v>
      </c>
      <c r="E35" s="47">
        <v>39.148671234132756</v>
      </c>
      <c r="F35" s="47">
        <v>0</v>
      </c>
      <c r="G35" s="47">
        <v>0</v>
      </c>
      <c r="H35" s="47">
        <v>74.279983964493567</v>
      </c>
      <c r="J35" s="45" t="s">
        <v>261</v>
      </c>
      <c r="K35" t="s">
        <v>43</v>
      </c>
      <c r="L35" s="47">
        <v>3.0291611306526076</v>
      </c>
      <c r="M35" s="47">
        <v>39.148671234132756</v>
      </c>
      <c r="N35" s="47">
        <v>0</v>
      </c>
      <c r="O35" s="47">
        <v>0</v>
      </c>
      <c r="P35" s="47">
        <v>74.279983964493567</v>
      </c>
      <c r="R35" s="45" t="s">
        <v>261</v>
      </c>
      <c r="S35" t="s">
        <v>43</v>
      </c>
      <c r="T35" s="47">
        <v>3.0291611306526076</v>
      </c>
      <c r="U35" s="47">
        <v>39.148671234132756</v>
      </c>
      <c r="V35" s="47">
        <v>0</v>
      </c>
      <c r="W35" s="47">
        <v>0</v>
      </c>
      <c r="X35" s="47">
        <v>74.279983964493567</v>
      </c>
      <c r="Z35" s="45" t="s">
        <v>261</v>
      </c>
      <c r="AA35" t="s">
        <v>43</v>
      </c>
      <c r="AB35" s="47">
        <v>3.0291611306526076</v>
      </c>
      <c r="AC35" s="47">
        <v>39.148671234132756</v>
      </c>
      <c r="AD35" s="47">
        <v>0</v>
      </c>
      <c r="AE35" s="47">
        <v>0</v>
      </c>
      <c r="AF35" s="47">
        <v>74.279983964493567</v>
      </c>
      <c r="AH35" s="45" t="s">
        <v>261</v>
      </c>
      <c r="AI35" t="s">
        <v>43</v>
      </c>
      <c r="AJ35" s="47">
        <v>3.0291611306526076</v>
      </c>
      <c r="AK35" s="47">
        <v>39.148671234132756</v>
      </c>
      <c r="AL35" s="47">
        <v>0</v>
      </c>
      <c r="AM35" s="47">
        <v>0</v>
      </c>
      <c r="AN35" s="47">
        <v>74.279983964493567</v>
      </c>
    </row>
    <row r="36" spans="2:40" x14ac:dyDescent="0.25">
      <c r="B36" s="45"/>
      <c r="D36" s="47"/>
      <c r="E36" s="47"/>
      <c r="F36" s="47"/>
      <c r="G36" s="47"/>
      <c r="H36" s="47"/>
      <c r="J36" s="45"/>
      <c r="L36" s="47"/>
      <c r="M36" s="47"/>
      <c r="N36" s="47"/>
      <c r="O36" s="47"/>
      <c r="P36" s="47"/>
      <c r="R36" s="45"/>
      <c r="T36" s="47"/>
      <c r="U36" s="47"/>
      <c r="V36" s="47"/>
      <c r="W36" s="47"/>
      <c r="X36" s="47"/>
      <c r="Z36" s="45"/>
      <c r="AB36" s="47"/>
      <c r="AC36" s="47"/>
      <c r="AD36" s="47"/>
      <c r="AE36" s="47"/>
      <c r="AF36" s="47"/>
      <c r="AH36" s="45"/>
      <c r="AJ36" s="47"/>
      <c r="AK36" s="47"/>
      <c r="AL36" s="47"/>
      <c r="AM36" s="47"/>
      <c r="AN36" s="47"/>
    </row>
    <row r="37" spans="2:40" x14ac:dyDescent="0.25">
      <c r="B37" s="45" t="s">
        <v>262</v>
      </c>
      <c r="D37" s="47">
        <v>3.0291611306526076</v>
      </c>
      <c r="E37" s="47">
        <v>45.846702495198045</v>
      </c>
      <c r="F37" s="47">
        <v>0</v>
      </c>
      <c r="G37" s="47">
        <v>0</v>
      </c>
      <c r="H37" s="47">
        <v>70.0617211091255</v>
      </c>
      <c r="J37" s="45" t="s">
        <v>262</v>
      </c>
      <c r="L37" s="47">
        <v>3.0291611306526076</v>
      </c>
      <c r="M37" s="47">
        <v>45.846702495198045</v>
      </c>
      <c r="N37" s="47">
        <v>0</v>
      </c>
      <c r="O37" s="47">
        <v>0</v>
      </c>
      <c r="P37" s="47">
        <v>70.0617211091255</v>
      </c>
      <c r="R37" s="45" t="s">
        <v>262</v>
      </c>
      <c r="T37" s="47">
        <v>3.0291611306526076</v>
      </c>
      <c r="U37" s="47">
        <v>45.846702495198045</v>
      </c>
      <c r="V37" s="47">
        <v>0</v>
      </c>
      <c r="W37" s="47">
        <v>0</v>
      </c>
      <c r="X37" s="47">
        <v>70.0617211091255</v>
      </c>
      <c r="Z37" s="45" t="s">
        <v>262</v>
      </c>
      <c r="AB37" s="47">
        <v>3.0291611306526076</v>
      </c>
      <c r="AC37" s="47">
        <v>45.846702495198045</v>
      </c>
      <c r="AD37" s="47">
        <v>0</v>
      </c>
      <c r="AE37" s="47">
        <v>0</v>
      </c>
      <c r="AF37" s="47">
        <v>70.0617211091255</v>
      </c>
      <c r="AH37" s="45" t="s">
        <v>262</v>
      </c>
      <c r="AJ37" s="47">
        <v>3.0291611306526076</v>
      </c>
      <c r="AK37" s="47">
        <v>45.846702495198045</v>
      </c>
      <c r="AL37" s="47">
        <v>0</v>
      </c>
      <c r="AM37" s="47">
        <v>0</v>
      </c>
      <c r="AN37" s="47">
        <v>70.0617211091255</v>
      </c>
    </row>
    <row r="38" spans="2:40" x14ac:dyDescent="0.25">
      <c r="B38" s="45" t="s">
        <v>262</v>
      </c>
      <c r="C38" t="s">
        <v>187</v>
      </c>
      <c r="D38" s="47">
        <v>3.0291611306526076</v>
      </c>
      <c r="E38" s="47">
        <v>45.846702495198045</v>
      </c>
      <c r="F38" s="47">
        <v>0</v>
      </c>
      <c r="G38" s="47">
        <v>0</v>
      </c>
      <c r="H38" s="47">
        <v>70.0617211091255</v>
      </c>
      <c r="J38" s="45" t="s">
        <v>262</v>
      </c>
      <c r="K38" t="s">
        <v>187</v>
      </c>
      <c r="L38" s="47">
        <v>3.0291611306526076</v>
      </c>
      <c r="M38" s="47">
        <v>45.846702495198045</v>
      </c>
      <c r="N38" s="47">
        <v>0</v>
      </c>
      <c r="O38" s="47">
        <v>0</v>
      </c>
      <c r="P38" s="47">
        <v>70.0617211091255</v>
      </c>
      <c r="R38" s="45" t="s">
        <v>262</v>
      </c>
      <c r="S38" t="s">
        <v>187</v>
      </c>
      <c r="T38" s="47">
        <v>3.0291611306526076</v>
      </c>
      <c r="U38" s="47">
        <v>45.846702495198045</v>
      </c>
      <c r="V38" s="47">
        <v>0</v>
      </c>
      <c r="W38" s="47">
        <v>0</v>
      </c>
      <c r="X38" s="47">
        <v>70.0617211091255</v>
      </c>
      <c r="Z38" s="45" t="s">
        <v>262</v>
      </c>
      <c r="AA38" t="s">
        <v>187</v>
      </c>
      <c r="AB38" s="47">
        <v>3.0291611306526076</v>
      </c>
      <c r="AC38" s="47">
        <v>45.846702495198045</v>
      </c>
      <c r="AD38" s="47">
        <v>0</v>
      </c>
      <c r="AE38" s="47">
        <v>0</v>
      </c>
      <c r="AF38" s="47">
        <v>70.0617211091255</v>
      </c>
      <c r="AH38" s="45" t="s">
        <v>262</v>
      </c>
      <c r="AI38" t="s">
        <v>187</v>
      </c>
      <c r="AJ38" s="47">
        <v>3.0291611306526076</v>
      </c>
      <c r="AK38" s="47">
        <v>45.846702495198045</v>
      </c>
      <c r="AL38" s="47">
        <v>0</v>
      </c>
      <c r="AM38" s="47">
        <v>0</v>
      </c>
      <c r="AN38" s="47">
        <v>70.0617211091255</v>
      </c>
    </row>
    <row r="39" spans="2:40" x14ac:dyDescent="0.25">
      <c r="B39" s="45" t="s">
        <v>262</v>
      </c>
      <c r="C39" t="s">
        <v>189</v>
      </c>
      <c r="D39" s="47">
        <v>3.0291611306526076</v>
      </c>
      <c r="E39" s="47">
        <v>45.846702495198045</v>
      </c>
      <c r="F39" s="47">
        <v>0</v>
      </c>
      <c r="G39" s="47">
        <v>0</v>
      </c>
      <c r="H39" s="47">
        <v>70.0617211091255</v>
      </c>
      <c r="J39" s="45" t="s">
        <v>262</v>
      </c>
      <c r="K39" t="s">
        <v>189</v>
      </c>
      <c r="L39" s="47">
        <v>3.0291611306526076</v>
      </c>
      <c r="M39" s="47">
        <v>45.846702495198045</v>
      </c>
      <c r="N39" s="47">
        <v>0</v>
      </c>
      <c r="O39" s="47">
        <v>0</v>
      </c>
      <c r="P39" s="47">
        <v>70.0617211091255</v>
      </c>
      <c r="R39" s="45" t="s">
        <v>262</v>
      </c>
      <c r="S39" t="s">
        <v>189</v>
      </c>
      <c r="T39" s="47">
        <v>3.0291611306526076</v>
      </c>
      <c r="U39" s="47">
        <v>45.846702495198045</v>
      </c>
      <c r="V39" s="47">
        <v>0</v>
      </c>
      <c r="W39" s="47">
        <v>0</v>
      </c>
      <c r="X39" s="47">
        <v>70.0617211091255</v>
      </c>
      <c r="Z39" s="45" t="s">
        <v>262</v>
      </c>
      <c r="AA39" t="s">
        <v>189</v>
      </c>
      <c r="AB39" s="47">
        <v>3.0291611306526076</v>
      </c>
      <c r="AC39" s="47">
        <v>45.846702495198045</v>
      </c>
      <c r="AD39" s="47">
        <v>0</v>
      </c>
      <c r="AE39" s="47">
        <v>0</v>
      </c>
      <c r="AF39" s="47">
        <v>70.0617211091255</v>
      </c>
      <c r="AH39" s="45" t="s">
        <v>262</v>
      </c>
      <c r="AI39" t="s">
        <v>189</v>
      </c>
      <c r="AJ39" s="47">
        <v>3.0291611306526076</v>
      </c>
      <c r="AK39" s="47">
        <v>45.846702495198045</v>
      </c>
      <c r="AL39" s="47">
        <v>0</v>
      </c>
      <c r="AM39" s="47">
        <v>0</v>
      </c>
      <c r="AN39" s="47">
        <v>70.0617211091255</v>
      </c>
    </row>
    <row r="40" spans="2:40" x14ac:dyDescent="0.25">
      <c r="B40" s="45"/>
      <c r="D40" s="47"/>
      <c r="E40" s="47"/>
      <c r="F40" s="47"/>
      <c r="G40" s="47"/>
      <c r="H40" s="47"/>
      <c r="J40" s="45"/>
      <c r="L40" s="47"/>
      <c r="M40" s="47"/>
      <c r="N40" s="47"/>
      <c r="O40" s="47"/>
      <c r="P40" s="47"/>
      <c r="R40" s="45"/>
      <c r="T40" s="47"/>
      <c r="U40" s="47"/>
      <c r="V40" s="47"/>
      <c r="W40" s="47"/>
      <c r="X40" s="47"/>
      <c r="Z40" s="45"/>
      <c r="AB40" s="47"/>
      <c r="AC40" s="47"/>
      <c r="AD40" s="47"/>
      <c r="AE40" s="47"/>
      <c r="AF40" s="47"/>
      <c r="AH40" s="45"/>
      <c r="AJ40" s="47"/>
      <c r="AK40" s="47"/>
      <c r="AL40" s="47"/>
      <c r="AM40" s="47"/>
      <c r="AN40" s="47"/>
    </row>
    <row r="41" spans="2:40" x14ac:dyDescent="0.25">
      <c r="B41" s="45" t="s">
        <v>263</v>
      </c>
      <c r="D41" s="47">
        <v>3.0291611306526076</v>
      </c>
      <c r="E41" s="47">
        <v>62.508265770646958</v>
      </c>
      <c r="F41" s="47">
        <v>0</v>
      </c>
      <c r="G41" s="47">
        <v>0</v>
      </c>
      <c r="H41" s="47">
        <v>89.571746169696311</v>
      </c>
      <c r="J41" s="45" t="s">
        <v>263</v>
      </c>
      <c r="L41" s="47">
        <v>3.0291611306526076</v>
      </c>
      <c r="M41" s="47">
        <v>62.508265770646958</v>
      </c>
      <c r="N41" s="47">
        <v>0</v>
      </c>
      <c r="O41" s="47">
        <v>0</v>
      </c>
      <c r="P41" s="47">
        <v>89.571746169696311</v>
      </c>
      <c r="R41" s="45" t="s">
        <v>263</v>
      </c>
      <c r="T41" s="47">
        <v>3.0291611306526076</v>
      </c>
      <c r="U41" s="47">
        <v>62.508265770646958</v>
      </c>
      <c r="V41" s="47">
        <v>0</v>
      </c>
      <c r="W41" s="47">
        <v>0</v>
      </c>
      <c r="X41" s="47">
        <v>89.571746169696311</v>
      </c>
      <c r="Z41" s="45" t="s">
        <v>263</v>
      </c>
      <c r="AB41" s="47">
        <v>3.0291611306526076</v>
      </c>
      <c r="AC41" s="47">
        <v>62.508265770646958</v>
      </c>
      <c r="AD41" s="47">
        <v>0</v>
      </c>
      <c r="AE41" s="47">
        <v>0</v>
      </c>
      <c r="AF41" s="47">
        <v>89.571746169696311</v>
      </c>
      <c r="AH41" s="45" t="s">
        <v>263</v>
      </c>
      <c r="AJ41" s="47">
        <v>3.0291611306526076</v>
      </c>
      <c r="AK41" s="47">
        <v>62.508265770646958</v>
      </c>
      <c r="AL41" s="47">
        <v>0</v>
      </c>
      <c r="AM41" s="47">
        <v>0</v>
      </c>
      <c r="AN41" s="47">
        <v>89.571746169696311</v>
      </c>
    </row>
    <row r="42" spans="2:40" x14ac:dyDescent="0.25">
      <c r="B42" s="45" t="s">
        <v>263</v>
      </c>
      <c r="C42" t="s">
        <v>39</v>
      </c>
      <c r="D42" s="47">
        <v>3.0291611306526076</v>
      </c>
      <c r="E42" s="47">
        <v>62.508265770646958</v>
      </c>
      <c r="F42" s="47">
        <v>0</v>
      </c>
      <c r="G42" s="47">
        <v>0</v>
      </c>
      <c r="H42" s="47">
        <v>89.571746169696311</v>
      </c>
      <c r="J42" s="45" t="s">
        <v>263</v>
      </c>
      <c r="K42" t="s">
        <v>39</v>
      </c>
      <c r="L42" s="47">
        <v>3.0291611306526076</v>
      </c>
      <c r="M42" s="47">
        <v>62.508265770646958</v>
      </c>
      <c r="N42" s="47">
        <v>0</v>
      </c>
      <c r="O42" s="47">
        <v>0</v>
      </c>
      <c r="P42" s="47">
        <v>89.571746169696311</v>
      </c>
      <c r="R42" s="45" t="s">
        <v>263</v>
      </c>
      <c r="S42" t="s">
        <v>39</v>
      </c>
      <c r="T42" s="47">
        <v>3.0291611306526076</v>
      </c>
      <c r="U42" s="47">
        <v>62.508265770646958</v>
      </c>
      <c r="V42" s="47">
        <v>0</v>
      </c>
      <c r="W42" s="47">
        <v>0</v>
      </c>
      <c r="X42" s="47">
        <v>89.571746169696311</v>
      </c>
      <c r="Z42" s="45" t="s">
        <v>263</v>
      </c>
      <c r="AA42" t="s">
        <v>39</v>
      </c>
      <c r="AB42" s="47">
        <v>3.0291611306526076</v>
      </c>
      <c r="AC42" s="47">
        <v>62.508265770646958</v>
      </c>
      <c r="AD42" s="47">
        <v>0</v>
      </c>
      <c r="AE42" s="47">
        <v>0</v>
      </c>
      <c r="AF42" s="47">
        <v>89.571746169696311</v>
      </c>
      <c r="AH42" s="45" t="s">
        <v>263</v>
      </c>
      <c r="AI42" t="s">
        <v>39</v>
      </c>
      <c r="AJ42" s="47">
        <v>3.0291611306526076</v>
      </c>
      <c r="AK42" s="47">
        <v>62.508265770646958</v>
      </c>
      <c r="AL42" s="47">
        <v>0</v>
      </c>
      <c r="AM42" s="47">
        <v>0</v>
      </c>
      <c r="AN42" s="47">
        <v>89.571746169696311</v>
      </c>
    </row>
    <row r="43" spans="2:40" x14ac:dyDescent="0.25">
      <c r="B43" s="45"/>
      <c r="D43" s="47"/>
      <c r="E43" s="47"/>
      <c r="F43" s="47"/>
      <c r="G43" s="47"/>
      <c r="H43" s="47"/>
      <c r="J43" s="45"/>
      <c r="L43" s="47"/>
      <c r="M43" s="47"/>
      <c r="N43" s="47"/>
      <c r="O43" s="47"/>
      <c r="P43" s="47"/>
      <c r="R43" s="45"/>
      <c r="T43" s="47"/>
      <c r="U43" s="47"/>
      <c r="V43" s="47"/>
      <c r="W43" s="47"/>
      <c r="X43" s="47"/>
      <c r="Z43" s="45"/>
      <c r="AB43" s="47"/>
      <c r="AC43" s="47"/>
      <c r="AD43" s="47"/>
      <c r="AE43" s="47"/>
      <c r="AF43" s="47"/>
      <c r="AH43" s="45"/>
      <c r="AJ43" s="47"/>
      <c r="AK43" s="47"/>
      <c r="AL43" s="47"/>
      <c r="AM43" s="47"/>
      <c r="AN43" s="47"/>
    </row>
    <row r="44" spans="2:40" x14ac:dyDescent="0.25">
      <c r="B44" s="45" t="s">
        <v>264</v>
      </c>
      <c r="D44" s="47">
        <v>3.0291611306526076</v>
      </c>
      <c r="E44" s="47">
        <v>28.306536703586104</v>
      </c>
      <c r="F44" s="47">
        <v>0</v>
      </c>
      <c r="G44" s="47">
        <v>0</v>
      </c>
      <c r="H44" s="47">
        <v>82.465955206581327</v>
      </c>
      <c r="J44" s="45" t="s">
        <v>264</v>
      </c>
      <c r="L44" s="47">
        <v>3.0291611306526076</v>
      </c>
      <c r="M44" s="47">
        <v>28.306536703586104</v>
      </c>
      <c r="N44" s="47">
        <v>0</v>
      </c>
      <c r="O44" s="47">
        <v>0</v>
      </c>
      <c r="P44" s="47">
        <v>82.465955206581327</v>
      </c>
      <c r="R44" s="45" t="s">
        <v>264</v>
      </c>
      <c r="T44" s="47">
        <v>3.0291611306526076</v>
      </c>
      <c r="U44" s="47">
        <v>28.306536703586104</v>
      </c>
      <c r="V44" s="47">
        <v>0</v>
      </c>
      <c r="W44" s="47">
        <v>0</v>
      </c>
      <c r="X44" s="47">
        <v>82.465955206581327</v>
      </c>
      <c r="Z44" s="45" t="s">
        <v>264</v>
      </c>
      <c r="AB44" s="47">
        <v>3.0291611306526076</v>
      </c>
      <c r="AC44" s="47">
        <v>28.306536703586104</v>
      </c>
      <c r="AD44" s="47">
        <v>0</v>
      </c>
      <c r="AE44" s="47">
        <v>0</v>
      </c>
      <c r="AF44" s="47">
        <v>82.465955206581327</v>
      </c>
      <c r="AH44" s="45" t="s">
        <v>264</v>
      </c>
      <c r="AJ44" s="47">
        <v>3.0291611306526076</v>
      </c>
      <c r="AK44" s="47">
        <v>28.306536703586104</v>
      </c>
      <c r="AL44" s="47">
        <v>0</v>
      </c>
      <c r="AM44" s="47">
        <v>0</v>
      </c>
      <c r="AN44" s="47">
        <v>82.465955206581327</v>
      </c>
    </row>
    <row r="45" spans="2:40" x14ac:dyDescent="0.25">
      <c r="B45" s="45" t="s">
        <v>264</v>
      </c>
      <c r="C45" t="s">
        <v>36</v>
      </c>
      <c r="D45" s="47">
        <v>3.0291611306526076</v>
      </c>
      <c r="E45" s="47">
        <v>28.306536703586104</v>
      </c>
      <c r="F45" s="47">
        <v>0</v>
      </c>
      <c r="G45" s="47">
        <v>0</v>
      </c>
      <c r="H45" s="47">
        <v>82.465955206581327</v>
      </c>
      <c r="J45" s="45" t="s">
        <v>264</v>
      </c>
      <c r="K45" t="s">
        <v>36</v>
      </c>
      <c r="L45" s="47">
        <v>3.0291611306526076</v>
      </c>
      <c r="M45" s="47">
        <v>28.306536703586104</v>
      </c>
      <c r="N45" s="47">
        <v>0</v>
      </c>
      <c r="O45" s="47">
        <v>0</v>
      </c>
      <c r="P45" s="47">
        <v>82.465955206581327</v>
      </c>
      <c r="R45" s="45" t="s">
        <v>264</v>
      </c>
      <c r="S45" t="s">
        <v>36</v>
      </c>
      <c r="T45" s="47">
        <v>3.0291611306526076</v>
      </c>
      <c r="U45" s="47">
        <v>28.306536703586104</v>
      </c>
      <c r="V45" s="47">
        <v>0</v>
      </c>
      <c r="W45" s="47">
        <v>0</v>
      </c>
      <c r="X45" s="47">
        <v>82.465955206581327</v>
      </c>
      <c r="Z45" s="45" t="s">
        <v>264</v>
      </c>
      <c r="AA45" t="s">
        <v>36</v>
      </c>
      <c r="AB45" s="47">
        <v>3.0291611306526076</v>
      </c>
      <c r="AC45" s="47">
        <v>28.306536703586104</v>
      </c>
      <c r="AD45" s="47">
        <v>0</v>
      </c>
      <c r="AE45" s="47">
        <v>0</v>
      </c>
      <c r="AF45" s="47">
        <v>82.465955206581327</v>
      </c>
      <c r="AH45" s="45" t="s">
        <v>264</v>
      </c>
      <c r="AI45" t="s">
        <v>36</v>
      </c>
      <c r="AJ45" s="47">
        <v>3.0291611306526076</v>
      </c>
      <c r="AK45" s="47">
        <v>28.306536703586104</v>
      </c>
      <c r="AL45" s="47">
        <v>0</v>
      </c>
      <c r="AM45" s="47">
        <v>0</v>
      </c>
      <c r="AN45" s="47">
        <v>82.465955206581327</v>
      </c>
    </row>
    <row r="46" spans="2:40" x14ac:dyDescent="0.25">
      <c r="B46" s="45" t="s">
        <v>264</v>
      </c>
      <c r="C46" t="s">
        <v>38</v>
      </c>
      <c r="D46" s="47">
        <v>3.0291611306526076</v>
      </c>
      <c r="E46" s="47">
        <v>28.306536703586104</v>
      </c>
      <c r="F46" s="47">
        <v>0</v>
      </c>
      <c r="G46" s="47">
        <v>0</v>
      </c>
      <c r="H46" s="47">
        <v>82.465955206581327</v>
      </c>
      <c r="J46" s="45" t="s">
        <v>264</v>
      </c>
      <c r="K46" t="s">
        <v>38</v>
      </c>
      <c r="L46" s="47">
        <v>3.0291611306526076</v>
      </c>
      <c r="M46" s="47">
        <v>28.306536703586104</v>
      </c>
      <c r="N46" s="47">
        <v>0</v>
      </c>
      <c r="O46" s="47">
        <v>0</v>
      </c>
      <c r="P46" s="47">
        <v>82.465955206581327</v>
      </c>
      <c r="R46" s="45" t="s">
        <v>264</v>
      </c>
      <c r="S46" t="s">
        <v>38</v>
      </c>
      <c r="T46" s="47">
        <v>3.0291611306526076</v>
      </c>
      <c r="U46" s="47">
        <v>28.306536703586104</v>
      </c>
      <c r="V46" s="47">
        <v>0</v>
      </c>
      <c r="W46" s="47">
        <v>0</v>
      </c>
      <c r="X46" s="47">
        <v>82.465955206581327</v>
      </c>
      <c r="Z46" s="45" t="s">
        <v>264</v>
      </c>
      <c r="AA46" t="s">
        <v>38</v>
      </c>
      <c r="AB46" s="47">
        <v>3.0291611306526076</v>
      </c>
      <c r="AC46" s="47">
        <v>28.306536703586104</v>
      </c>
      <c r="AD46" s="47">
        <v>0</v>
      </c>
      <c r="AE46" s="47">
        <v>0</v>
      </c>
      <c r="AF46" s="47">
        <v>82.465955206581327</v>
      </c>
      <c r="AH46" s="45" t="s">
        <v>264</v>
      </c>
      <c r="AI46" t="s">
        <v>38</v>
      </c>
      <c r="AJ46" s="47">
        <v>3.0291611306526076</v>
      </c>
      <c r="AK46" s="47">
        <v>28.306536703586104</v>
      </c>
      <c r="AL46" s="47">
        <v>0</v>
      </c>
      <c r="AM46" s="47">
        <v>0</v>
      </c>
      <c r="AN46" s="47">
        <v>82.465955206581327</v>
      </c>
    </row>
    <row r="47" spans="2:40" x14ac:dyDescent="0.25">
      <c r="B47" s="45" t="s">
        <v>264</v>
      </c>
      <c r="C47" t="s">
        <v>192</v>
      </c>
      <c r="D47" s="47">
        <v>3.0291611306526076</v>
      </c>
      <c r="E47" s="47">
        <v>28.306536703586104</v>
      </c>
      <c r="F47" s="47">
        <v>0</v>
      </c>
      <c r="G47" s="47">
        <v>0</v>
      </c>
      <c r="H47" s="47">
        <v>82.465955206581327</v>
      </c>
      <c r="J47" s="45" t="s">
        <v>264</v>
      </c>
      <c r="K47" t="s">
        <v>192</v>
      </c>
      <c r="L47" s="47">
        <v>3.0291611306526076</v>
      </c>
      <c r="M47" s="47">
        <v>28.306536703586104</v>
      </c>
      <c r="N47" s="47">
        <v>0</v>
      </c>
      <c r="O47" s="47">
        <v>0</v>
      </c>
      <c r="P47" s="47">
        <v>82.465955206581327</v>
      </c>
      <c r="R47" s="45" t="s">
        <v>264</v>
      </c>
      <c r="S47" t="s">
        <v>192</v>
      </c>
      <c r="T47" s="47">
        <v>3.0291611306526076</v>
      </c>
      <c r="U47" s="47">
        <v>28.306536703586104</v>
      </c>
      <c r="V47" s="47">
        <v>0</v>
      </c>
      <c r="W47" s="47">
        <v>0</v>
      </c>
      <c r="X47" s="47">
        <v>82.465955206581327</v>
      </c>
      <c r="Z47" s="45" t="s">
        <v>264</v>
      </c>
      <c r="AA47" t="s">
        <v>192</v>
      </c>
      <c r="AB47" s="47">
        <v>3.0291611306526076</v>
      </c>
      <c r="AC47" s="47">
        <v>28.306536703586104</v>
      </c>
      <c r="AD47" s="47">
        <v>0</v>
      </c>
      <c r="AE47" s="47">
        <v>0</v>
      </c>
      <c r="AF47" s="47">
        <v>82.465955206581327</v>
      </c>
      <c r="AH47" s="45" t="s">
        <v>264</v>
      </c>
      <c r="AI47" t="s">
        <v>192</v>
      </c>
      <c r="AJ47" s="47">
        <v>3.0291611306526076</v>
      </c>
      <c r="AK47" s="47">
        <v>28.306536703586104</v>
      </c>
      <c r="AL47" s="47">
        <v>0</v>
      </c>
      <c r="AM47" s="47">
        <v>0</v>
      </c>
      <c r="AN47" s="47">
        <v>82.465955206581327</v>
      </c>
    </row>
    <row r="48" spans="2:40" x14ac:dyDescent="0.25">
      <c r="B48" s="45"/>
      <c r="D48" s="47"/>
      <c r="E48" s="47"/>
      <c r="F48" s="47"/>
      <c r="G48" s="47"/>
      <c r="H48" s="47"/>
      <c r="J48" s="45"/>
      <c r="L48" s="47"/>
      <c r="M48" s="47"/>
      <c r="N48" s="47"/>
      <c r="O48" s="47"/>
      <c r="P48" s="47"/>
      <c r="R48" s="45"/>
      <c r="T48" s="47"/>
      <c r="U48" s="47"/>
      <c r="V48" s="47"/>
      <c r="W48" s="47"/>
      <c r="X48" s="47"/>
      <c r="Z48" s="45"/>
      <c r="AB48" s="47"/>
      <c r="AC48" s="47"/>
      <c r="AD48" s="47"/>
      <c r="AE48" s="47"/>
      <c r="AF48" s="47"/>
      <c r="AH48" s="45"/>
      <c r="AJ48" s="47"/>
      <c r="AK48" s="47"/>
      <c r="AL48" s="47"/>
      <c r="AM48" s="47"/>
      <c r="AN48" s="47"/>
    </row>
    <row r="49" spans="2:40" x14ac:dyDescent="0.25">
      <c r="B49" s="45" t="s">
        <v>265</v>
      </c>
      <c r="D49" s="47">
        <v>3.0291611306526076</v>
      </c>
      <c r="E49" s="47">
        <v>46.560920327196726</v>
      </c>
      <c r="F49" s="47">
        <v>0</v>
      </c>
      <c r="G49" s="47">
        <v>0</v>
      </c>
      <c r="H49" s="47">
        <v>95.745717124963051</v>
      </c>
      <c r="J49" s="45" t="s">
        <v>265</v>
      </c>
      <c r="L49" s="47">
        <v>3.0291611306526076</v>
      </c>
      <c r="M49" s="47">
        <v>46.560920327196726</v>
      </c>
      <c r="N49" s="47">
        <v>0</v>
      </c>
      <c r="O49" s="47">
        <v>0</v>
      </c>
      <c r="P49" s="47">
        <v>95.745717124963051</v>
      </c>
      <c r="R49" s="45" t="s">
        <v>265</v>
      </c>
      <c r="T49" s="47">
        <v>3.0291611306526076</v>
      </c>
      <c r="U49" s="47">
        <v>46.560920327196726</v>
      </c>
      <c r="V49" s="47">
        <v>0</v>
      </c>
      <c r="W49" s="47">
        <v>0</v>
      </c>
      <c r="X49" s="47">
        <v>95.745717124963051</v>
      </c>
      <c r="Z49" s="45" t="s">
        <v>265</v>
      </c>
      <c r="AB49" s="47">
        <v>3.0291611306526076</v>
      </c>
      <c r="AC49" s="47">
        <v>46.560920327196726</v>
      </c>
      <c r="AD49" s="47">
        <v>0</v>
      </c>
      <c r="AE49" s="47">
        <v>0</v>
      </c>
      <c r="AF49" s="47">
        <v>95.745717124963051</v>
      </c>
      <c r="AH49" s="45" t="s">
        <v>265</v>
      </c>
      <c r="AJ49" s="47">
        <v>3.0291611306526076</v>
      </c>
      <c r="AK49" s="47">
        <v>46.560920327196726</v>
      </c>
      <c r="AL49" s="47">
        <v>0</v>
      </c>
      <c r="AM49" s="47">
        <v>0</v>
      </c>
      <c r="AN49" s="47">
        <v>95.745717124963051</v>
      </c>
    </row>
    <row r="50" spans="2:40" x14ac:dyDescent="0.25">
      <c r="B50" s="45" t="s">
        <v>265</v>
      </c>
      <c r="C50" t="s">
        <v>47</v>
      </c>
      <c r="D50" s="47">
        <v>3.0291611306526076</v>
      </c>
      <c r="E50" s="47">
        <v>46.560920327196726</v>
      </c>
      <c r="F50" s="47">
        <v>0</v>
      </c>
      <c r="G50" s="47">
        <v>0</v>
      </c>
      <c r="H50" s="47">
        <v>95.745717124963051</v>
      </c>
      <c r="J50" s="45" t="s">
        <v>265</v>
      </c>
      <c r="K50" t="s">
        <v>47</v>
      </c>
      <c r="L50" s="47">
        <v>3.0291611306526076</v>
      </c>
      <c r="M50" s="47">
        <v>46.560920327196726</v>
      </c>
      <c r="N50" s="47">
        <v>0</v>
      </c>
      <c r="O50" s="47">
        <v>0</v>
      </c>
      <c r="P50" s="47">
        <v>95.745717124963051</v>
      </c>
      <c r="R50" s="45" t="s">
        <v>265</v>
      </c>
      <c r="S50" t="s">
        <v>47</v>
      </c>
      <c r="T50" s="47">
        <v>3.0291611306526076</v>
      </c>
      <c r="U50" s="47">
        <v>46.560920327196726</v>
      </c>
      <c r="V50" s="47">
        <v>0</v>
      </c>
      <c r="W50" s="47">
        <v>0</v>
      </c>
      <c r="X50" s="47">
        <v>95.745717124963051</v>
      </c>
      <c r="Z50" s="45" t="s">
        <v>265</v>
      </c>
      <c r="AA50" t="s">
        <v>47</v>
      </c>
      <c r="AB50" s="47">
        <v>3.0291611306526076</v>
      </c>
      <c r="AC50" s="47">
        <v>46.560920327196726</v>
      </c>
      <c r="AD50" s="47">
        <v>0</v>
      </c>
      <c r="AE50" s="47">
        <v>0</v>
      </c>
      <c r="AF50" s="47">
        <v>95.745717124963051</v>
      </c>
      <c r="AH50" s="45" t="s">
        <v>265</v>
      </c>
      <c r="AI50" t="s">
        <v>47</v>
      </c>
      <c r="AJ50" s="47">
        <v>3.0291611306526076</v>
      </c>
      <c r="AK50" s="47">
        <v>46.560920327196726</v>
      </c>
      <c r="AL50" s="47">
        <v>0</v>
      </c>
      <c r="AM50" s="47">
        <v>0</v>
      </c>
      <c r="AN50" s="47">
        <v>95.745717124963051</v>
      </c>
    </row>
    <row r="51" spans="2:40" x14ac:dyDescent="0.25">
      <c r="B51" s="45" t="s">
        <v>265</v>
      </c>
      <c r="C51" t="s">
        <v>65</v>
      </c>
      <c r="D51" s="47">
        <v>3.0291611306526076</v>
      </c>
      <c r="E51" s="47">
        <v>46.560920327196726</v>
      </c>
      <c r="F51" s="47">
        <v>0</v>
      </c>
      <c r="G51" s="47">
        <v>0</v>
      </c>
      <c r="H51" s="47">
        <v>95.745717124963051</v>
      </c>
      <c r="J51" s="45" t="s">
        <v>265</v>
      </c>
      <c r="K51" t="s">
        <v>65</v>
      </c>
      <c r="L51" s="47">
        <v>3.0291611306526076</v>
      </c>
      <c r="M51" s="47">
        <v>46.560920327196726</v>
      </c>
      <c r="N51" s="47">
        <v>0</v>
      </c>
      <c r="O51" s="47">
        <v>0</v>
      </c>
      <c r="P51" s="47">
        <v>95.745717124963051</v>
      </c>
      <c r="R51" s="45" t="s">
        <v>265</v>
      </c>
      <c r="S51" t="s">
        <v>65</v>
      </c>
      <c r="T51" s="47">
        <v>3.0291611306526076</v>
      </c>
      <c r="U51" s="47">
        <v>46.560920327196726</v>
      </c>
      <c r="V51" s="47">
        <v>0</v>
      </c>
      <c r="W51" s="47">
        <v>0</v>
      </c>
      <c r="X51" s="47">
        <v>95.745717124963051</v>
      </c>
      <c r="Z51" s="45" t="s">
        <v>265</v>
      </c>
      <c r="AA51" t="s">
        <v>65</v>
      </c>
      <c r="AB51" s="47">
        <v>3.0291611306526076</v>
      </c>
      <c r="AC51" s="47">
        <v>46.560920327196726</v>
      </c>
      <c r="AD51" s="47">
        <v>0</v>
      </c>
      <c r="AE51" s="47">
        <v>0</v>
      </c>
      <c r="AF51" s="47">
        <v>95.745717124963051</v>
      </c>
      <c r="AH51" s="45" t="s">
        <v>265</v>
      </c>
      <c r="AI51" t="s">
        <v>65</v>
      </c>
      <c r="AJ51" s="47">
        <v>3.0291611306526076</v>
      </c>
      <c r="AK51" s="47">
        <v>46.560920327196726</v>
      </c>
      <c r="AL51" s="47">
        <v>0</v>
      </c>
      <c r="AM51" s="47">
        <v>0</v>
      </c>
      <c r="AN51" s="47">
        <v>95.745717124963051</v>
      </c>
    </row>
    <row r="52" spans="2:40" x14ac:dyDescent="0.25">
      <c r="B52" s="45" t="s">
        <v>265</v>
      </c>
      <c r="C52" t="s">
        <v>49</v>
      </c>
      <c r="D52" s="47">
        <v>3.0291611306526076</v>
      </c>
      <c r="E52" s="47">
        <v>46.560920327196726</v>
      </c>
      <c r="F52" s="47">
        <v>0</v>
      </c>
      <c r="G52" s="47">
        <v>0</v>
      </c>
      <c r="H52" s="47">
        <v>95.745717124963051</v>
      </c>
      <c r="J52" s="45" t="s">
        <v>265</v>
      </c>
      <c r="K52" t="s">
        <v>49</v>
      </c>
      <c r="L52" s="47">
        <v>3.0291611306526076</v>
      </c>
      <c r="M52" s="47">
        <v>46.560920327196726</v>
      </c>
      <c r="N52" s="47">
        <v>0</v>
      </c>
      <c r="O52" s="47">
        <v>0</v>
      </c>
      <c r="P52" s="47">
        <v>95.745717124963051</v>
      </c>
      <c r="R52" s="45" t="s">
        <v>265</v>
      </c>
      <c r="S52" t="s">
        <v>49</v>
      </c>
      <c r="T52" s="47">
        <v>3.0291611306526076</v>
      </c>
      <c r="U52" s="47">
        <v>46.560920327196726</v>
      </c>
      <c r="V52" s="47">
        <v>0</v>
      </c>
      <c r="W52" s="47">
        <v>0</v>
      </c>
      <c r="X52" s="47">
        <v>95.745717124963051</v>
      </c>
      <c r="Z52" s="45" t="s">
        <v>265</v>
      </c>
      <c r="AA52" t="s">
        <v>49</v>
      </c>
      <c r="AB52" s="47">
        <v>3.0291611306526076</v>
      </c>
      <c r="AC52" s="47">
        <v>46.560920327196726</v>
      </c>
      <c r="AD52" s="47">
        <v>0</v>
      </c>
      <c r="AE52" s="47">
        <v>0</v>
      </c>
      <c r="AF52" s="47">
        <v>95.745717124963051</v>
      </c>
      <c r="AH52" s="45" t="s">
        <v>265</v>
      </c>
      <c r="AI52" t="s">
        <v>49</v>
      </c>
      <c r="AJ52" s="47">
        <v>3.0291611306526076</v>
      </c>
      <c r="AK52" s="47">
        <v>46.560920327196726</v>
      </c>
      <c r="AL52" s="47">
        <v>0</v>
      </c>
      <c r="AM52" s="47">
        <v>0</v>
      </c>
      <c r="AN52" s="47">
        <v>95.745717124963051</v>
      </c>
    </row>
    <row r="53" spans="2:40" x14ac:dyDescent="0.25">
      <c r="B53" s="45" t="s">
        <v>265</v>
      </c>
      <c r="C53" t="s">
        <v>51</v>
      </c>
      <c r="D53" s="47">
        <v>3.0291611306526076</v>
      </c>
      <c r="E53" s="47">
        <v>46.560920327196726</v>
      </c>
      <c r="F53" s="47">
        <v>0</v>
      </c>
      <c r="G53" s="47">
        <v>0</v>
      </c>
      <c r="H53" s="47">
        <v>95.745717124963051</v>
      </c>
      <c r="J53" s="45" t="s">
        <v>265</v>
      </c>
      <c r="K53" t="s">
        <v>51</v>
      </c>
      <c r="L53" s="47">
        <v>3.0291611306526076</v>
      </c>
      <c r="M53" s="47">
        <v>46.560920327196726</v>
      </c>
      <c r="N53" s="47">
        <v>0</v>
      </c>
      <c r="O53" s="47">
        <v>0</v>
      </c>
      <c r="P53" s="47">
        <v>95.745717124963051</v>
      </c>
      <c r="R53" s="45" t="s">
        <v>265</v>
      </c>
      <c r="S53" t="s">
        <v>51</v>
      </c>
      <c r="T53" s="47">
        <v>3.0291611306526076</v>
      </c>
      <c r="U53" s="47">
        <v>46.560920327196726</v>
      </c>
      <c r="V53" s="47">
        <v>0</v>
      </c>
      <c r="W53" s="47">
        <v>0</v>
      </c>
      <c r="X53" s="47">
        <v>95.745717124963051</v>
      </c>
      <c r="Z53" s="45" t="s">
        <v>265</v>
      </c>
      <c r="AA53" t="s">
        <v>51</v>
      </c>
      <c r="AB53" s="47">
        <v>3.0291611306526076</v>
      </c>
      <c r="AC53" s="47">
        <v>46.560920327196726</v>
      </c>
      <c r="AD53" s="47">
        <v>0</v>
      </c>
      <c r="AE53" s="47">
        <v>0</v>
      </c>
      <c r="AF53" s="47">
        <v>95.745717124963051</v>
      </c>
      <c r="AH53" s="45" t="s">
        <v>265</v>
      </c>
      <c r="AI53" t="s">
        <v>51</v>
      </c>
      <c r="AJ53" s="47">
        <v>3.0291611306526076</v>
      </c>
      <c r="AK53" s="47">
        <v>46.560920327196726</v>
      </c>
      <c r="AL53" s="47">
        <v>0</v>
      </c>
      <c r="AM53" s="47">
        <v>0</v>
      </c>
      <c r="AN53" s="47">
        <v>95.745717124963051</v>
      </c>
    </row>
    <row r="54" spans="2:40" x14ac:dyDescent="0.25">
      <c r="B54" s="45" t="s">
        <v>265</v>
      </c>
      <c r="C54" t="s">
        <v>53</v>
      </c>
      <c r="D54" s="47">
        <v>3.0291611306526076</v>
      </c>
      <c r="E54" s="47">
        <v>46.560920327196726</v>
      </c>
      <c r="F54" s="47">
        <v>0</v>
      </c>
      <c r="G54" s="47">
        <v>0</v>
      </c>
      <c r="H54" s="47">
        <v>95.745717124963051</v>
      </c>
      <c r="J54" s="45" t="s">
        <v>265</v>
      </c>
      <c r="K54" t="s">
        <v>53</v>
      </c>
      <c r="L54" s="47">
        <v>3.0291611306526076</v>
      </c>
      <c r="M54" s="47">
        <v>46.560920327196726</v>
      </c>
      <c r="N54" s="47">
        <v>0</v>
      </c>
      <c r="O54" s="47">
        <v>0</v>
      </c>
      <c r="P54" s="47">
        <v>95.745717124963051</v>
      </c>
      <c r="R54" s="45" t="s">
        <v>265</v>
      </c>
      <c r="S54" t="s">
        <v>53</v>
      </c>
      <c r="T54" s="47">
        <v>3.0291611306526076</v>
      </c>
      <c r="U54" s="47">
        <v>46.560920327196726</v>
      </c>
      <c r="V54" s="47">
        <v>0</v>
      </c>
      <c r="W54" s="47">
        <v>0</v>
      </c>
      <c r="X54" s="47">
        <v>95.745717124963051</v>
      </c>
      <c r="Z54" s="45" t="s">
        <v>265</v>
      </c>
      <c r="AA54" t="s">
        <v>53</v>
      </c>
      <c r="AB54" s="47">
        <v>3.0291611306526076</v>
      </c>
      <c r="AC54" s="47">
        <v>46.560920327196726</v>
      </c>
      <c r="AD54" s="47">
        <v>0</v>
      </c>
      <c r="AE54" s="47">
        <v>0</v>
      </c>
      <c r="AF54" s="47">
        <v>95.745717124963051</v>
      </c>
      <c r="AH54" s="45" t="s">
        <v>265</v>
      </c>
      <c r="AI54" t="s">
        <v>53</v>
      </c>
      <c r="AJ54" s="47">
        <v>3.0291611306526076</v>
      </c>
      <c r="AK54" s="47">
        <v>46.560920327196726</v>
      </c>
      <c r="AL54" s="47">
        <v>0</v>
      </c>
      <c r="AM54" s="47">
        <v>0</v>
      </c>
      <c r="AN54" s="47">
        <v>95.745717124963051</v>
      </c>
    </row>
    <row r="55" spans="2:40" x14ac:dyDescent="0.25">
      <c r="B55" s="45" t="s">
        <v>265</v>
      </c>
      <c r="C55" t="s">
        <v>76</v>
      </c>
      <c r="D55" s="47">
        <v>3.0291611306526076</v>
      </c>
      <c r="E55" s="47">
        <v>46.560920327196726</v>
      </c>
      <c r="F55" s="47">
        <v>0</v>
      </c>
      <c r="G55" s="47">
        <v>0</v>
      </c>
      <c r="H55" s="47">
        <v>95.745717124963051</v>
      </c>
      <c r="J55" s="45" t="s">
        <v>265</v>
      </c>
      <c r="K55" t="s">
        <v>76</v>
      </c>
      <c r="L55" s="47">
        <v>3.0291611306526076</v>
      </c>
      <c r="M55" s="47">
        <v>46.560920327196726</v>
      </c>
      <c r="N55" s="47">
        <v>0</v>
      </c>
      <c r="O55" s="47">
        <v>0</v>
      </c>
      <c r="P55" s="47">
        <v>95.745717124963051</v>
      </c>
      <c r="R55" s="45" t="s">
        <v>265</v>
      </c>
      <c r="S55" t="s">
        <v>76</v>
      </c>
      <c r="T55" s="47">
        <v>3.0291611306526076</v>
      </c>
      <c r="U55" s="47">
        <v>46.560920327196726</v>
      </c>
      <c r="V55" s="47">
        <v>0</v>
      </c>
      <c r="W55" s="47">
        <v>0</v>
      </c>
      <c r="X55" s="47">
        <v>95.745717124963051</v>
      </c>
      <c r="Z55" s="45" t="s">
        <v>265</v>
      </c>
      <c r="AA55" t="s">
        <v>76</v>
      </c>
      <c r="AB55" s="47">
        <v>3.0291611306526076</v>
      </c>
      <c r="AC55" s="47">
        <v>46.560920327196726</v>
      </c>
      <c r="AD55" s="47">
        <v>0</v>
      </c>
      <c r="AE55" s="47">
        <v>0</v>
      </c>
      <c r="AF55" s="47">
        <v>95.745717124963051</v>
      </c>
      <c r="AH55" s="45" t="s">
        <v>265</v>
      </c>
      <c r="AI55" t="s">
        <v>76</v>
      </c>
      <c r="AJ55" s="47">
        <v>3.0291611306526076</v>
      </c>
      <c r="AK55" s="47">
        <v>46.560920327196726</v>
      </c>
      <c r="AL55" s="47">
        <v>0</v>
      </c>
      <c r="AM55" s="47">
        <v>0</v>
      </c>
      <c r="AN55" s="47">
        <v>95.745717124963051</v>
      </c>
    </row>
    <row r="56" spans="2:40" x14ac:dyDescent="0.25">
      <c r="B56" s="45" t="s">
        <v>265</v>
      </c>
      <c r="C56" t="s">
        <v>78</v>
      </c>
      <c r="D56" s="47">
        <v>3.0291611306526076</v>
      </c>
      <c r="E56" s="47">
        <v>46.560920327196726</v>
      </c>
      <c r="F56" s="47">
        <v>0</v>
      </c>
      <c r="G56" s="47">
        <v>0</v>
      </c>
      <c r="H56" s="47">
        <v>95.745717124963051</v>
      </c>
      <c r="J56" s="45" t="s">
        <v>265</v>
      </c>
      <c r="K56" t="s">
        <v>78</v>
      </c>
      <c r="L56" s="47">
        <v>3.0291611306526076</v>
      </c>
      <c r="M56" s="47">
        <v>46.560920327196726</v>
      </c>
      <c r="N56" s="47">
        <v>0</v>
      </c>
      <c r="O56" s="47">
        <v>0</v>
      </c>
      <c r="P56" s="47">
        <v>95.745717124963051</v>
      </c>
      <c r="R56" s="45" t="s">
        <v>265</v>
      </c>
      <c r="S56" t="s">
        <v>78</v>
      </c>
      <c r="T56" s="47">
        <v>3.0291611306526076</v>
      </c>
      <c r="U56" s="47">
        <v>46.560920327196726</v>
      </c>
      <c r="V56" s="47">
        <v>0</v>
      </c>
      <c r="W56" s="47">
        <v>0</v>
      </c>
      <c r="X56" s="47">
        <v>95.745717124963051</v>
      </c>
      <c r="Z56" s="45" t="s">
        <v>265</v>
      </c>
      <c r="AA56" t="s">
        <v>78</v>
      </c>
      <c r="AB56" s="47">
        <v>3.0291611306526076</v>
      </c>
      <c r="AC56" s="47">
        <v>46.560920327196726</v>
      </c>
      <c r="AD56" s="47">
        <v>0</v>
      </c>
      <c r="AE56" s="47">
        <v>0</v>
      </c>
      <c r="AF56" s="47">
        <v>95.745717124963051</v>
      </c>
      <c r="AH56" s="45" t="s">
        <v>265</v>
      </c>
      <c r="AI56" t="s">
        <v>78</v>
      </c>
      <c r="AJ56" s="47">
        <v>3.0291611306526076</v>
      </c>
      <c r="AK56" s="47">
        <v>46.560920327196726</v>
      </c>
      <c r="AL56" s="47">
        <v>0</v>
      </c>
      <c r="AM56" s="47">
        <v>0</v>
      </c>
      <c r="AN56" s="47">
        <v>95.745717124963051</v>
      </c>
    </row>
    <row r="57" spans="2:40" x14ac:dyDescent="0.25">
      <c r="B57" s="45" t="s">
        <v>265</v>
      </c>
      <c r="C57" t="s">
        <v>194</v>
      </c>
      <c r="D57" s="47">
        <v>3.0291611306526076</v>
      </c>
      <c r="E57" s="47">
        <v>46.560920327196726</v>
      </c>
      <c r="F57" s="47">
        <v>0</v>
      </c>
      <c r="G57" s="47">
        <v>0</v>
      </c>
      <c r="H57" s="47">
        <v>95.745717124963051</v>
      </c>
      <c r="J57" s="45" t="s">
        <v>265</v>
      </c>
      <c r="K57" t="s">
        <v>194</v>
      </c>
      <c r="L57" s="47">
        <v>3.0291611306526076</v>
      </c>
      <c r="M57" s="47">
        <v>46.560920327196726</v>
      </c>
      <c r="N57" s="47">
        <v>0</v>
      </c>
      <c r="O57" s="47">
        <v>0</v>
      </c>
      <c r="P57" s="47">
        <v>95.745717124963051</v>
      </c>
      <c r="R57" s="45" t="s">
        <v>265</v>
      </c>
      <c r="S57" t="s">
        <v>194</v>
      </c>
      <c r="T57" s="47">
        <v>3.0291611306526076</v>
      </c>
      <c r="U57" s="47">
        <v>46.560920327196726</v>
      </c>
      <c r="V57" s="47">
        <v>0</v>
      </c>
      <c r="W57" s="47">
        <v>0</v>
      </c>
      <c r="X57" s="47">
        <v>95.745717124963051</v>
      </c>
      <c r="Z57" s="45" t="s">
        <v>265</v>
      </c>
      <c r="AA57" t="s">
        <v>194</v>
      </c>
      <c r="AB57" s="47">
        <v>3.0291611306526076</v>
      </c>
      <c r="AC57" s="47">
        <v>46.560920327196726</v>
      </c>
      <c r="AD57" s="47">
        <v>0</v>
      </c>
      <c r="AE57" s="47">
        <v>0</v>
      </c>
      <c r="AF57" s="47">
        <v>95.745717124963051</v>
      </c>
      <c r="AH57" s="45" t="s">
        <v>265</v>
      </c>
      <c r="AI57" t="s">
        <v>194</v>
      </c>
      <c r="AJ57" s="47">
        <v>3.0291611306526076</v>
      </c>
      <c r="AK57" s="47">
        <v>46.560920327196726</v>
      </c>
      <c r="AL57" s="47">
        <v>0</v>
      </c>
      <c r="AM57" s="47">
        <v>0</v>
      </c>
      <c r="AN57" s="47">
        <v>95.745717124963051</v>
      </c>
    </row>
    <row r="58" spans="2:40" x14ac:dyDescent="0.25">
      <c r="B58" s="45" t="s">
        <v>265</v>
      </c>
      <c r="C58" t="s">
        <v>196</v>
      </c>
      <c r="D58" s="47">
        <v>3.0291611306526076</v>
      </c>
      <c r="E58" s="47">
        <v>46.560920327196726</v>
      </c>
      <c r="F58" s="47">
        <v>0</v>
      </c>
      <c r="G58" s="47">
        <v>0</v>
      </c>
      <c r="H58" s="47">
        <v>95.745717124963051</v>
      </c>
      <c r="J58" s="45" t="s">
        <v>265</v>
      </c>
      <c r="K58" t="s">
        <v>196</v>
      </c>
      <c r="L58" s="47">
        <v>3.0291611306526076</v>
      </c>
      <c r="M58" s="47">
        <v>46.560920327196726</v>
      </c>
      <c r="N58" s="47">
        <v>0</v>
      </c>
      <c r="O58" s="47">
        <v>0</v>
      </c>
      <c r="P58" s="47">
        <v>95.745717124963051</v>
      </c>
      <c r="R58" s="45" t="s">
        <v>265</v>
      </c>
      <c r="S58" t="s">
        <v>196</v>
      </c>
      <c r="T58" s="47">
        <v>3.0291611306526076</v>
      </c>
      <c r="U58" s="47">
        <v>46.560920327196726</v>
      </c>
      <c r="V58" s="47">
        <v>0</v>
      </c>
      <c r="W58" s="47">
        <v>0</v>
      </c>
      <c r="X58" s="47">
        <v>95.745717124963051</v>
      </c>
      <c r="Z58" s="45" t="s">
        <v>265</v>
      </c>
      <c r="AA58" t="s">
        <v>196</v>
      </c>
      <c r="AB58" s="47">
        <v>3.0291611306526076</v>
      </c>
      <c r="AC58" s="47">
        <v>46.560920327196726</v>
      </c>
      <c r="AD58" s="47">
        <v>0</v>
      </c>
      <c r="AE58" s="47">
        <v>0</v>
      </c>
      <c r="AF58" s="47">
        <v>95.745717124963051</v>
      </c>
      <c r="AH58" s="45" t="s">
        <v>265</v>
      </c>
      <c r="AI58" t="s">
        <v>196</v>
      </c>
      <c r="AJ58" s="47">
        <v>3.0291611306526076</v>
      </c>
      <c r="AK58" s="47">
        <v>46.560920327196726</v>
      </c>
      <c r="AL58" s="47">
        <v>0</v>
      </c>
      <c r="AM58" s="47">
        <v>0</v>
      </c>
      <c r="AN58" s="47">
        <v>95.745717124963051</v>
      </c>
    </row>
    <row r="59" spans="2:40" x14ac:dyDescent="0.25">
      <c r="B59" s="45" t="s">
        <v>265</v>
      </c>
      <c r="C59" t="s">
        <v>55</v>
      </c>
      <c r="D59" s="47">
        <v>3.0291611306526076</v>
      </c>
      <c r="E59" s="47">
        <v>46.560920327196726</v>
      </c>
      <c r="F59" s="47">
        <v>0</v>
      </c>
      <c r="G59" s="47">
        <v>0</v>
      </c>
      <c r="H59" s="47">
        <v>95.745717124963051</v>
      </c>
      <c r="J59" s="45" t="s">
        <v>265</v>
      </c>
      <c r="K59" t="s">
        <v>55</v>
      </c>
      <c r="L59" s="47">
        <v>3.0291611306526076</v>
      </c>
      <c r="M59" s="47">
        <v>46.560920327196726</v>
      </c>
      <c r="N59" s="47">
        <v>0</v>
      </c>
      <c r="O59" s="47">
        <v>0</v>
      </c>
      <c r="P59" s="47">
        <v>95.745717124963051</v>
      </c>
      <c r="R59" s="45" t="s">
        <v>265</v>
      </c>
      <c r="S59" t="s">
        <v>55</v>
      </c>
      <c r="T59" s="47">
        <v>3.0291611306526076</v>
      </c>
      <c r="U59" s="47">
        <v>46.560920327196726</v>
      </c>
      <c r="V59" s="47">
        <v>0</v>
      </c>
      <c r="W59" s="47">
        <v>0</v>
      </c>
      <c r="X59" s="47">
        <v>95.745717124963051</v>
      </c>
      <c r="Z59" s="45" t="s">
        <v>265</v>
      </c>
      <c r="AA59" t="s">
        <v>55</v>
      </c>
      <c r="AB59" s="47">
        <v>3.0291611306526076</v>
      </c>
      <c r="AC59" s="47">
        <v>46.560920327196726</v>
      </c>
      <c r="AD59" s="47">
        <v>0</v>
      </c>
      <c r="AE59" s="47">
        <v>0</v>
      </c>
      <c r="AF59" s="47">
        <v>95.745717124963051</v>
      </c>
      <c r="AH59" s="45" t="s">
        <v>265</v>
      </c>
      <c r="AI59" t="s">
        <v>55</v>
      </c>
      <c r="AJ59" s="47">
        <v>3.0291611306526076</v>
      </c>
      <c r="AK59" s="47">
        <v>46.560920327196726</v>
      </c>
      <c r="AL59" s="47">
        <v>0</v>
      </c>
      <c r="AM59" s="47">
        <v>0</v>
      </c>
      <c r="AN59" s="47">
        <v>95.745717124963051</v>
      </c>
    </row>
    <row r="60" spans="2:40" x14ac:dyDescent="0.25">
      <c r="B60" s="45"/>
      <c r="D60" s="47"/>
      <c r="E60" s="47"/>
      <c r="F60" s="47"/>
      <c r="G60" s="47"/>
      <c r="H60" s="47"/>
      <c r="J60" s="45"/>
      <c r="L60" s="47"/>
      <c r="M60" s="47"/>
      <c r="N60" s="47"/>
      <c r="O60" s="47"/>
      <c r="P60" s="47"/>
      <c r="R60" s="45"/>
      <c r="T60" s="47"/>
      <c r="U60" s="47"/>
      <c r="V60" s="47"/>
      <c r="W60" s="47"/>
      <c r="X60" s="47"/>
      <c r="Z60" s="45"/>
      <c r="AB60" s="47"/>
      <c r="AC60" s="47"/>
      <c r="AD60" s="47"/>
      <c r="AE60" s="47"/>
      <c r="AF60" s="47"/>
      <c r="AH60" s="45"/>
      <c r="AJ60" s="47"/>
      <c r="AK60" s="47"/>
      <c r="AL60" s="47"/>
      <c r="AM60" s="47"/>
      <c r="AN60" s="47"/>
    </row>
    <row r="61" spans="2:40" x14ac:dyDescent="0.25">
      <c r="B61" s="45" t="s">
        <v>266</v>
      </c>
      <c r="D61" s="47">
        <v>3.0291611306526076</v>
      </c>
      <c r="E61" s="47">
        <v>51.919893424622252</v>
      </c>
      <c r="F61" s="47">
        <v>0</v>
      </c>
      <c r="G61" s="47">
        <v>0</v>
      </c>
      <c r="H61" s="47">
        <v>89.507313115877977</v>
      </c>
      <c r="J61" s="45" t="s">
        <v>266</v>
      </c>
      <c r="L61" s="47">
        <v>3.0291611306526076</v>
      </c>
      <c r="M61" s="47">
        <v>51.919893424622252</v>
      </c>
      <c r="N61" s="47">
        <v>0</v>
      </c>
      <c r="O61" s="47">
        <v>0</v>
      </c>
      <c r="P61" s="47">
        <v>89.507313115877977</v>
      </c>
      <c r="R61" s="45" t="s">
        <v>266</v>
      </c>
      <c r="T61" s="47">
        <v>3.0291611306526076</v>
      </c>
      <c r="U61" s="47">
        <v>51.919893424622252</v>
      </c>
      <c r="V61" s="47">
        <v>0</v>
      </c>
      <c r="W61" s="47">
        <v>0</v>
      </c>
      <c r="X61" s="47">
        <v>89.507313115877977</v>
      </c>
      <c r="Z61" s="45" t="s">
        <v>266</v>
      </c>
      <c r="AB61" s="47">
        <v>3.0291611306526076</v>
      </c>
      <c r="AC61" s="47">
        <v>51.919893424622252</v>
      </c>
      <c r="AD61" s="47">
        <v>0</v>
      </c>
      <c r="AE61" s="47">
        <v>0</v>
      </c>
      <c r="AF61" s="47">
        <v>89.507313115877977</v>
      </c>
      <c r="AH61" s="45" t="s">
        <v>266</v>
      </c>
      <c r="AJ61" s="47">
        <v>3.0291611306526076</v>
      </c>
      <c r="AK61" s="47">
        <v>51.919893424622252</v>
      </c>
      <c r="AL61" s="47">
        <v>0</v>
      </c>
      <c r="AM61" s="47">
        <v>0</v>
      </c>
      <c r="AN61" s="47">
        <v>89.507313115877977</v>
      </c>
    </row>
    <row r="62" spans="2:40" x14ac:dyDescent="0.25">
      <c r="B62" s="45" t="s">
        <v>266</v>
      </c>
      <c r="C62" t="s">
        <v>199</v>
      </c>
      <c r="D62" s="47">
        <v>3.0291611306526076</v>
      </c>
      <c r="E62" s="47">
        <v>51.919893424622252</v>
      </c>
      <c r="F62" s="47">
        <v>0</v>
      </c>
      <c r="G62" s="47">
        <v>0</v>
      </c>
      <c r="H62" s="47">
        <v>89.507313115877977</v>
      </c>
      <c r="J62" s="45" t="s">
        <v>266</v>
      </c>
      <c r="K62" t="s">
        <v>199</v>
      </c>
      <c r="L62" s="47">
        <v>3.0291611306526076</v>
      </c>
      <c r="M62" s="47">
        <v>51.919893424622252</v>
      </c>
      <c r="N62" s="47">
        <v>0</v>
      </c>
      <c r="O62" s="47">
        <v>0</v>
      </c>
      <c r="P62" s="47">
        <v>89.507313115877977</v>
      </c>
      <c r="R62" s="45" t="s">
        <v>266</v>
      </c>
      <c r="S62" t="s">
        <v>199</v>
      </c>
      <c r="T62" s="47">
        <v>3.0291611306526076</v>
      </c>
      <c r="U62" s="47">
        <v>51.919893424622252</v>
      </c>
      <c r="V62" s="47">
        <v>0</v>
      </c>
      <c r="W62" s="47">
        <v>0</v>
      </c>
      <c r="X62" s="47">
        <v>89.507313115877977</v>
      </c>
      <c r="Z62" s="45" t="s">
        <v>266</v>
      </c>
      <c r="AA62" t="s">
        <v>199</v>
      </c>
      <c r="AB62" s="47">
        <v>3.0291611306526076</v>
      </c>
      <c r="AC62" s="47">
        <v>51.919893424622252</v>
      </c>
      <c r="AD62" s="47">
        <v>0</v>
      </c>
      <c r="AE62" s="47">
        <v>0</v>
      </c>
      <c r="AF62" s="47">
        <v>89.507313115877977</v>
      </c>
      <c r="AH62" s="45" t="s">
        <v>266</v>
      </c>
      <c r="AI62" t="s">
        <v>199</v>
      </c>
      <c r="AJ62" s="47">
        <v>3.0291611306526076</v>
      </c>
      <c r="AK62" s="47">
        <v>51.919893424622252</v>
      </c>
      <c r="AL62" s="47">
        <v>0</v>
      </c>
      <c r="AM62" s="47">
        <v>0</v>
      </c>
      <c r="AN62" s="47">
        <v>89.507313115877977</v>
      </c>
    </row>
    <row r="63" spans="2:40" x14ac:dyDescent="0.25">
      <c r="B63" s="45"/>
      <c r="D63" s="47"/>
      <c r="E63" s="47"/>
      <c r="F63" s="47"/>
      <c r="G63" s="47"/>
      <c r="H63" s="47"/>
      <c r="J63" s="45"/>
      <c r="L63" s="47"/>
      <c r="M63" s="47"/>
      <c r="N63" s="47"/>
      <c r="O63" s="47"/>
      <c r="P63" s="47"/>
      <c r="R63" s="45"/>
      <c r="T63" s="47"/>
      <c r="U63" s="47"/>
      <c r="V63" s="47"/>
      <c r="W63" s="47"/>
      <c r="X63" s="47"/>
      <c r="Z63" s="45"/>
      <c r="AB63" s="47"/>
      <c r="AC63" s="47"/>
      <c r="AD63" s="47"/>
      <c r="AE63" s="47"/>
      <c r="AF63" s="47"/>
      <c r="AH63" s="45"/>
      <c r="AJ63" s="47"/>
      <c r="AK63" s="47"/>
      <c r="AL63" s="47"/>
      <c r="AM63" s="47"/>
      <c r="AN63" s="47"/>
    </row>
    <row r="64" spans="2:40" x14ac:dyDescent="0.25">
      <c r="B64" s="45" t="s">
        <v>267</v>
      </c>
      <c r="D64" s="47"/>
      <c r="E64" s="47"/>
      <c r="F64" s="47"/>
      <c r="G64" s="47"/>
      <c r="H64" s="47"/>
      <c r="J64" s="45" t="s">
        <v>267</v>
      </c>
      <c r="L64" s="47"/>
      <c r="M64" s="47"/>
      <c r="N64" s="47"/>
      <c r="O64" s="47"/>
      <c r="P64" s="47"/>
      <c r="R64" s="45" t="s">
        <v>267</v>
      </c>
      <c r="T64" s="47"/>
      <c r="U64" s="47"/>
      <c r="V64" s="47"/>
      <c r="W64" s="47"/>
      <c r="X64" s="47"/>
      <c r="Z64" s="45" t="s">
        <v>267</v>
      </c>
      <c r="AB64" s="47"/>
      <c r="AC64" s="47"/>
      <c r="AD64" s="47"/>
      <c r="AE64" s="47"/>
      <c r="AF64" s="47"/>
      <c r="AH64" s="45" t="s">
        <v>267</v>
      </c>
      <c r="AJ64" s="47"/>
      <c r="AK64" s="47"/>
      <c r="AL64" s="47"/>
      <c r="AM64" s="47"/>
      <c r="AN64" s="47"/>
    </row>
    <row r="65" spans="2:40" x14ac:dyDescent="0.25">
      <c r="B65" s="45" t="s">
        <v>268</v>
      </c>
      <c r="D65" s="47">
        <v>3.0291611306526076</v>
      </c>
      <c r="E65" s="47">
        <v>25.237859108317505</v>
      </c>
      <c r="F65" s="47">
        <v>0</v>
      </c>
      <c r="G65" s="47">
        <v>0</v>
      </c>
      <c r="H65" s="47">
        <v>72.052595307763099</v>
      </c>
      <c r="J65" s="45" t="s">
        <v>268</v>
      </c>
      <c r="L65" s="47">
        <v>3.0291611306526076</v>
      </c>
      <c r="M65" s="47">
        <v>25.237859108317505</v>
      </c>
      <c r="N65" s="47">
        <v>0</v>
      </c>
      <c r="O65" s="47">
        <v>0</v>
      </c>
      <c r="P65" s="47">
        <v>72.052595307763099</v>
      </c>
      <c r="R65" s="45" t="s">
        <v>268</v>
      </c>
      <c r="T65" s="47">
        <v>3.0291611306526076</v>
      </c>
      <c r="U65" s="47">
        <v>25.237859108317505</v>
      </c>
      <c r="V65" s="47">
        <v>0</v>
      </c>
      <c r="W65" s="47">
        <v>0</v>
      </c>
      <c r="X65" s="47">
        <v>72.052595307763099</v>
      </c>
      <c r="Z65" s="45" t="s">
        <v>268</v>
      </c>
      <c r="AB65" s="47">
        <v>3.0291611306526076</v>
      </c>
      <c r="AC65" s="47">
        <v>25.237859108317505</v>
      </c>
      <c r="AD65" s="47">
        <v>0</v>
      </c>
      <c r="AE65" s="47">
        <v>0</v>
      </c>
      <c r="AF65" s="47">
        <v>72.052595307763099</v>
      </c>
      <c r="AH65" s="45" t="s">
        <v>268</v>
      </c>
      <c r="AJ65" s="47">
        <v>3.0291611306526076</v>
      </c>
      <c r="AK65" s="47">
        <v>25.237859108317505</v>
      </c>
      <c r="AL65" s="47">
        <v>0</v>
      </c>
      <c r="AM65" s="47">
        <v>0</v>
      </c>
      <c r="AN65" s="47">
        <v>72.052595307763099</v>
      </c>
    </row>
    <row r="66" spans="2:40" x14ac:dyDescent="0.25">
      <c r="B66" s="45" t="s">
        <v>268</v>
      </c>
      <c r="C66" t="s">
        <v>80</v>
      </c>
      <c r="D66" s="47">
        <v>3.0291611306526076</v>
      </c>
      <c r="E66" s="47">
        <v>25.237859108317505</v>
      </c>
      <c r="F66" s="47">
        <v>0</v>
      </c>
      <c r="G66" s="47">
        <v>0</v>
      </c>
      <c r="H66" s="47">
        <v>72.052595307763099</v>
      </c>
      <c r="J66" s="45" t="s">
        <v>268</v>
      </c>
      <c r="K66" t="s">
        <v>80</v>
      </c>
      <c r="L66" s="47">
        <v>3.0291611306526076</v>
      </c>
      <c r="M66" s="47">
        <v>25.237859108317505</v>
      </c>
      <c r="N66" s="47">
        <v>0</v>
      </c>
      <c r="O66" s="47">
        <v>0</v>
      </c>
      <c r="P66" s="47">
        <v>72.052595307763099</v>
      </c>
      <c r="R66" s="45" t="s">
        <v>268</v>
      </c>
      <c r="S66" t="s">
        <v>80</v>
      </c>
      <c r="T66" s="47">
        <v>3.0291611306526076</v>
      </c>
      <c r="U66" s="47">
        <v>25.237859108317505</v>
      </c>
      <c r="V66" s="47">
        <v>0</v>
      </c>
      <c r="W66" s="47">
        <v>0</v>
      </c>
      <c r="X66" s="47">
        <v>72.052595307763099</v>
      </c>
      <c r="Z66" s="45" t="s">
        <v>268</v>
      </c>
      <c r="AA66" t="s">
        <v>80</v>
      </c>
      <c r="AB66" s="47">
        <v>3.0291611306526076</v>
      </c>
      <c r="AC66" s="47">
        <v>25.237859108317505</v>
      </c>
      <c r="AD66" s="47">
        <v>0</v>
      </c>
      <c r="AE66" s="47">
        <v>0</v>
      </c>
      <c r="AF66" s="47">
        <v>72.052595307763099</v>
      </c>
      <c r="AH66" s="45" t="s">
        <v>268</v>
      </c>
      <c r="AI66" t="s">
        <v>80</v>
      </c>
      <c r="AJ66" s="47">
        <v>3.0291611306526076</v>
      </c>
      <c r="AK66" s="47">
        <v>25.237859108317505</v>
      </c>
      <c r="AL66" s="47">
        <v>0</v>
      </c>
      <c r="AM66" s="47">
        <v>0</v>
      </c>
      <c r="AN66" s="47">
        <v>72.052595307763099</v>
      </c>
    </row>
    <row r="67" spans="2:40" x14ac:dyDescent="0.25">
      <c r="B67" s="45" t="s">
        <v>268</v>
      </c>
      <c r="C67" t="s">
        <v>59</v>
      </c>
      <c r="D67" s="47">
        <v>3.0291611306526076</v>
      </c>
      <c r="E67" s="47">
        <v>25.237859108317505</v>
      </c>
      <c r="F67" s="47">
        <v>0</v>
      </c>
      <c r="G67" s="47">
        <v>0</v>
      </c>
      <c r="H67" s="47">
        <v>72.052595307763099</v>
      </c>
      <c r="J67" s="45" t="s">
        <v>268</v>
      </c>
      <c r="K67" t="s">
        <v>59</v>
      </c>
      <c r="L67" s="47">
        <v>3.0291611306526076</v>
      </c>
      <c r="M67" s="47">
        <v>25.237859108317505</v>
      </c>
      <c r="N67" s="47">
        <v>0</v>
      </c>
      <c r="O67" s="47">
        <v>0</v>
      </c>
      <c r="P67" s="47">
        <v>72.052595307763099</v>
      </c>
      <c r="R67" s="45" t="s">
        <v>268</v>
      </c>
      <c r="S67" t="s">
        <v>59</v>
      </c>
      <c r="T67" s="47">
        <v>3.0291611306526076</v>
      </c>
      <c r="U67" s="47">
        <v>25.237859108317505</v>
      </c>
      <c r="V67" s="47">
        <v>0</v>
      </c>
      <c r="W67" s="47">
        <v>0</v>
      </c>
      <c r="X67" s="47">
        <v>72.052595307763099</v>
      </c>
      <c r="Z67" s="45" t="s">
        <v>268</v>
      </c>
      <c r="AA67" t="s">
        <v>59</v>
      </c>
      <c r="AB67" s="47">
        <v>3.0291611306526076</v>
      </c>
      <c r="AC67" s="47">
        <v>25.237859108317505</v>
      </c>
      <c r="AD67" s="47">
        <v>0</v>
      </c>
      <c r="AE67" s="47">
        <v>0</v>
      </c>
      <c r="AF67" s="47">
        <v>72.052595307763099</v>
      </c>
      <c r="AH67" s="45" t="s">
        <v>268</v>
      </c>
      <c r="AI67" t="s">
        <v>59</v>
      </c>
      <c r="AJ67" s="47">
        <v>3.0291611306526076</v>
      </c>
      <c r="AK67" s="47">
        <v>25.237859108317505</v>
      </c>
      <c r="AL67" s="47">
        <v>0</v>
      </c>
      <c r="AM67" s="47">
        <v>0</v>
      </c>
      <c r="AN67" s="47">
        <v>72.052595307763099</v>
      </c>
    </row>
    <row r="68" spans="2:40" x14ac:dyDescent="0.25">
      <c r="B68" s="45" t="s">
        <v>268</v>
      </c>
      <c r="C68" t="s">
        <v>202</v>
      </c>
      <c r="D68" s="47">
        <v>3.0291611306526076</v>
      </c>
      <c r="E68" s="47">
        <v>25.237859108317505</v>
      </c>
      <c r="F68" s="47">
        <v>0</v>
      </c>
      <c r="G68" s="47">
        <v>0</v>
      </c>
      <c r="H68" s="47">
        <v>72.052595307763099</v>
      </c>
      <c r="J68" s="45" t="s">
        <v>268</v>
      </c>
      <c r="K68" t="s">
        <v>202</v>
      </c>
      <c r="L68" s="47">
        <v>3.0291611306526076</v>
      </c>
      <c r="M68" s="47">
        <v>25.237859108317505</v>
      </c>
      <c r="N68" s="47">
        <v>0</v>
      </c>
      <c r="O68" s="47">
        <v>0</v>
      </c>
      <c r="P68" s="47">
        <v>72.052595307763099</v>
      </c>
      <c r="R68" s="45" t="s">
        <v>268</v>
      </c>
      <c r="S68" t="s">
        <v>202</v>
      </c>
      <c r="T68" s="47">
        <v>3.0291611306526076</v>
      </c>
      <c r="U68" s="47">
        <v>25.237859108317505</v>
      </c>
      <c r="V68" s="47">
        <v>0</v>
      </c>
      <c r="W68" s="47">
        <v>0</v>
      </c>
      <c r="X68" s="47">
        <v>72.052595307763099</v>
      </c>
      <c r="Z68" s="45" t="s">
        <v>268</v>
      </c>
      <c r="AA68" t="s">
        <v>202</v>
      </c>
      <c r="AB68" s="47">
        <v>3.0291611306526076</v>
      </c>
      <c r="AC68" s="47">
        <v>25.237859108317505</v>
      </c>
      <c r="AD68" s="47">
        <v>0</v>
      </c>
      <c r="AE68" s="47">
        <v>0</v>
      </c>
      <c r="AF68" s="47">
        <v>72.052595307763099</v>
      </c>
      <c r="AH68" s="45" t="s">
        <v>268</v>
      </c>
      <c r="AI68" t="s">
        <v>202</v>
      </c>
      <c r="AJ68" s="47">
        <v>3.0291611306526076</v>
      </c>
      <c r="AK68" s="47">
        <v>25.237859108317505</v>
      </c>
      <c r="AL68" s="47">
        <v>0</v>
      </c>
      <c r="AM68" s="47">
        <v>0</v>
      </c>
      <c r="AN68" s="47">
        <v>72.052595307763099</v>
      </c>
    </row>
    <row r="69" spans="2:40" x14ac:dyDescent="0.25">
      <c r="B69" s="45" t="s">
        <v>268</v>
      </c>
      <c r="C69" t="s">
        <v>61</v>
      </c>
      <c r="D69" s="47">
        <v>3.0291611306526076</v>
      </c>
      <c r="E69" s="47">
        <v>25.237859108317505</v>
      </c>
      <c r="F69" s="47">
        <v>0</v>
      </c>
      <c r="G69" s="47">
        <v>0</v>
      </c>
      <c r="H69" s="47">
        <v>72.052595307763099</v>
      </c>
      <c r="J69" s="45" t="s">
        <v>268</v>
      </c>
      <c r="K69" t="s">
        <v>61</v>
      </c>
      <c r="L69" s="47">
        <v>3.0291611306526076</v>
      </c>
      <c r="M69" s="47">
        <v>25.237859108317505</v>
      </c>
      <c r="N69" s="47">
        <v>0</v>
      </c>
      <c r="O69" s="47">
        <v>0</v>
      </c>
      <c r="P69" s="47">
        <v>72.052595307763099</v>
      </c>
      <c r="R69" s="45" t="s">
        <v>268</v>
      </c>
      <c r="S69" t="s">
        <v>61</v>
      </c>
      <c r="T69" s="47">
        <v>3.0291611306526076</v>
      </c>
      <c r="U69" s="47">
        <v>25.237859108317505</v>
      </c>
      <c r="V69" s="47">
        <v>0</v>
      </c>
      <c r="W69" s="47">
        <v>0</v>
      </c>
      <c r="X69" s="47">
        <v>72.052595307763099</v>
      </c>
      <c r="Z69" s="45" t="s">
        <v>268</v>
      </c>
      <c r="AA69" t="s">
        <v>61</v>
      </c>
      <c r="AB69" s="47">
        <v>3.0291611306526076</v>
      </c>
      <c r="AC69" s="47">
        <v>25.237859108317505</v>
      </c>
      <c r="AD69" s="47">
        <v>0</v>
      </c>
      <c r="AE69" s="47">
        <v>0</v>
      </c>
      <c r="AF69" s="47">
        <v>72.052595307763099</v>
      </c>
      <c r="AH69" s="45" t="s">
        <v>268</v>
      </c>
      <c r="AI69" t="s">
        <v>61</v>
      </c>
      <c r="AJ69" s="47">
        <v>3.0291611306526076</v>
      </c>
      <c r="AK69" s="47">
        <v>25.237859108317505</v>
      </c>
      <c r="AL69" s="47">
        <v>0</v>
      </c>
      <c r="AM69" s="47">
        <v>0</v>
      </c>
      <c r="AN69" s="47">
        <v>72.052595307763099</v>
      </c>
    </row>
    <row r="70" spans="2:40" x14ac:dyDescent="0.25">
      <c r="B70" s="45" t="s">
        <v>268</v>
      </c>
      <c r="C70" t="s">
        <v>63</v>
      </c>
      <c r="D70" s="47">
        <v>3.0291611306526076</v>
      </c>
      <c r="E70" s="47">
        <v>25.237859108317505</v>
      </c>
      <c r="F70" s="47">
        <v>0</v>
      </c>
      <c r="G70" s="47">
        <v>0</v>
      </c>
      <c r="H70" s="47">
        <v>72.052595307763099</v>
      </c>
      <c r="J70" s="45" t="s">
        <v>268</v>
      </c>
      <c r="K70" t="s">
        <v>63</v>
      </c>
      <c r="L70" s="47">
        <v>3.0291611306526076</v>
      </c>
      <c r="M70" s="47">
        <v>25.237859108317505</v>
      </c>
      <c r="N70" s="47">
        <v>0</v>
      </c>
      <c r="O70" s="47">
        <v>0</v>
      </c>
      <c r="P70" s="47">
        <v>72.052595307763099</v>
      </c>
      <c r="R70" s="45" t="s">
        <v>268</v>
      </c>
      <c r="S70" t="s">
        <v>63</v>
      </c>
      <c r="T70" s="47">
        <v>3.0291611306526076</v>
      </c>
      <c r="U70" s="47">
        <v>25.237859108317505</v>
      </c>
      <c r="V70" s="47">
        <v>0</v>
      </c>
      <c r="W70" s="47">
        <v>0</v>
      </c>
      <c r="X70" s="47">
        <v>72.052595307763099</v>
      </c>
      <c r="Z70" s="45" t="s">
        <v>268</v>
      </c>
      <c r="AA70" t="s">
        <v>63</v>
      </c>
      <c r="AB70" s="47">
        <v>3.0291611306526076</v>
      </c>
      <c r="AC70" s="47">
        <v>25.237859108317505</v>
      </c>
      <c r="AD70" s="47">
        <v>0</v>
      </c>
      <c r="AE70" s="47">
        <v>0</v>
      </c>
      <c r="AF70" s="47">
        <v>72.052595307763099</v>
      </c>
      <c r="AH70" s="45" t="s">
        <v>268</v>
      </c>
      <c r="AI70" t="s">
        <v>63</v>
      </c>
      <c r="AJ70" s="47">
        <v>3.0291611306526076</v>
      </c>
      <c r="AK70" s="47">
        <v>25.237859108317505</v>
      </c>
      <c r="AL70" s="47">
        <v>0</v>
      </c>
      <c r="AM70" s="47">
        <v>0</v>
      </c>
      <c r="AN70" s="47">
        <v>72.052595307763099</v>
      </c>
    </row>
    <row r="71" spans="2:40" x14ac:dyDescent="0.25">
      <c r="B71" s="45" t="s">
        <v>268</v>
      </c>
      <c r="C71" t="s">
        <v>204</v>
      </c>
      <c r="D71" s="47">
        <v>3.0291611306526076</v>
      </c>
      <c r="E71" s="47">
        <v>25.237859108317505</v>
      </c>
      <c r="F71" s="47">
        <v>0</v>
      </c>
      <c r="G71" s="47">
        <v>0</v>
      </c>
      <c r="H71" s="47">
        <v>72.052595307763099</v>
      </c>
      <c r="J71" s="45" t="s">
        <v>268</v>
      </c>
      <c r="K71" t="s">
        <v>204</v>
      </c>
      <c r="L71" s="47">
        <v>3.0291611306526076</v>
      </c>
      <c r="M71" s="47">
        <v>25.237859108317505</v>
      </c>
      <c r="N71" s="47">
        <v>0</v>
      </c>
      <c r="O71" s="47">
        <v>0</v>
      </c>
      <c r="P71" s="47">
        <v>72.052595307763099</v>
      </c>
      <c r="R71" s="45" t="s">
        <v>268</v>
      </c>
      <c r="S71" t="s">
        <v>204</v>
      </c>
      <c r="T71" s="47">
        <v>3.0291611306526076</v>
      </c>
      <c r="U71" s="47">
        <v>25.237859108317505</v>
      </c>
      <c r="V71" s="47">
        <v>0</v>
      </c>
      <c r="W71" s="47">
        <v>0</v>
      </c>
      <c r="X71" s="47">
        <v>72.052595307763099</v>
      </c>
      <c r="Z71" s="45" t="s">
        <v>268</v>
      </c>
      <c r="AA71" t="s">
        <v>204</v>
      </c>
      <c r="AB71" s="47">
        <v>3.0291611306526076</v>
      </c>
      <c r="AC71" s="47">
        <v>25.237859108317505</v>
      </c>
      <c r="AD71" s="47">
        <v>0</v>
      </c>
      <c r="AE71" s="47">
        <v>0</v>
      </c>
      <c r="AF71" s="47">
        <v>72.052595307763099</v>
      </c>
      <c r="AH71" s="45" t="s">
        <v>268</v>
      </c>
      <c r="AI71" t="s">
        <v>204</v>
      </c>
      <c r="AJ71" s="47">
        <v>3.0291611306526076</v>
      </c>
      <c r="AK71" s="47">
        <v>25.237859108317505</v>
      </c>
      <c r="AL71" s="47">
        <v>0</v>
      </c>
      <c r="AM71" s="47">
        <v>0</v>
      </c>
      <c r="AN71" s="47">
        <v>72.052595307763099</v>
      </c>
    </row>
    <row r="72" spans="2:40" x14ac:dyDescent="0.25">
      <c r="B72" s="45" t="s">
        <v>268</v>
      </c>
      <c r="C72" t="s">
        <v>206</v>
      </c>
      <c r="D72" s="47">
        <v>3.0291611306526076</v>
      </c>
      <c r="E72" s="47">
        <v>25.237859108317505</v>
      </c>
      <c r="F72" s="47">
        <v>0</v>
      </c>
      <c r="G72" s="47">
        <v>0</v>
      </c>
      <c r="H72" s="47">
        <v>72.052595307763099</v>
      </c>
      <c r="J72" s="45" t="s">
        <v>268</v>
      </c>
      <c r="K72" t="s">
        <v>206</v>
      </c>
      <c r="L72" s="47">
        <v>3.0291611306526076</v>
      </c>
      <c r="M72" s="47">
        <v>25.237859108317505</v>
      </c>
      <c r="N72" s="47">
        <v>0</v>
      </c>
      <c r="O72" s="47">
        <v>0</v>
      </c>
      <c r="P72" s="47">
        <v>72.052595307763099</v>
      </c>
      <c r="R72" s="45" t="s">
        <v>268</v>
      </c>
      <c r="S72" t="s">
        <v>206</v>
      </c>
      <c r="T72" s="47">
        <v>3.0291611306526076</v>
      </c>
      <c r="U72" s="47">
        <v>25.237859108317505</v>
      </c>
      <c r="V72" s="47">
        <v>0</v>
      </c>
      <c r="W72" s="47">
        <v>0</v>
      </c>
      <c r="X72" s="47">
        <v>72.052595307763099</v>
      </c>
      <c r="Z72" s="45" t="s">
        <v>268</v>
      </c>
      <c r="AA72" t="s">
        <v>206</v>
      </c>
      <c r="AB72" s="47">
        <v>3.0291611306526076</v>
      </c>
      <c r="AC72" s="47">
        <v>25.237859108317505</v>
      </c>
      <c r="AD72" s="47">
        <v>0</v>
      </c>
      <c r="AE72" s="47">
        <v>0</v>
      </c>
      <c r="AF72" s="47">
        <v>72.052595307763099</v>
      </c>
      <c r="AH72" s="45" t="s">
        <v>268</v>
      </c>
      <c r="AI72" t="s">
        <v>206</v>
      </c>
      <c r="AJ72" s="47">
        <v>3.0291611306526076</v>
      </c>
      <c r="AK72" s="47">
        <v>25.237859108317505</v>
      </c>
      <c r="AL72" s="47">
        <v>0</v>
      </c>
      <c r="AM72" s="47">
        <v>0</v>
      </c>
      <c r="AN72" s="47">
        <v>72.052595307763099</v>
      </c>
    </row>
    <row r="73" spans="2:40" x14ac:dyDescent="0.25">
      <c r="B73" s="45"/>
      <c r="D73" s="47"/>
      <c r="E73" s="47"/>
      <c r="F73" s="47"/>
      <c r="G73" s="47"/>
      <c r="H73" s="47"/>
      <c r="J73" s="45"/>
      <c r="L73" s="47"/>
      <c r="M73" s="47"/>
      <c r="N73" s="47"/>
      <c r="O73" s="47"/>
      <c r="P73" s="47"/>
      <c r="R73" s="45"/>
      <c r="T73" s="47"/>
      <c r="U73" s="47"/>
      <c r="V73" s="47"/>
      <c r="W73" s="47"/>
      <c r="X73" s="47"/>
      <c r="Z73" s="45"/>
      <c r="AB73" s="47"/>
      <c r="AC73" s="47"/>
      <c r="AD73" s="47"/>
      <c r="AE73" s="47"/>
      <c r="AF73" s="47"/>
      <c r="AH73" s="45"/>
      <c r="AJ73" s="47"/>
      <c r="AK73" s="47"/>
      <c r="AL73" s="47"/>
      <c r="AM73" s="47"/>
      <c r="AN73" s="47"/>
    </row>
    <row r="74" spans="2:40" x14ac:dyDescent="0.25">
      <c r="B74" s="45" t="s">
        <v>269</v>
      </c>
      <c r="D74" s="47">
        <v>3.0291611306526076</v>
      </c>
      <c r="E74" s="47">
        <v>49.617322481428218</v>
      </c>
      <c r="F74" s="47">
        <v>0</v>
      </c>
      <c r="G74" s="47">
        <v>0</v>
      </c>
      <c r="H74" s="47">
        <v>73.271057708969337</v>
      </c>
      <c r="J74" s="45" t="s">
        <v>269</v>
      </c>
      <c r="L74" s="47">
        <v>3.0291611306526076</v>
      </c>
      <c r="M74" s="47">
        <v>49.617322481428218</v>
      </c>
      <c r="N74" s="47">
        <v>0</v>
      </c>
      <c r="O74" s="47">
        <v>0</v>
      </c>
      <c r="P74" s="47">
        <v>73.271057708969337</v>
      </c>
      <c r="R74" s="45" t="s">
        <v>269</v>
      </c>
      <c r="T74" s="47">
        <v>3.0291611306526076</v>
      </c>
      <c r="U74" s="47">
        <v>49.617322481428218</v>
      </c>
      <c r="V74" s="47">
        <v>0</v>
      </c>
      <c r="W74" s="47">
        <v>0</v>
      </c>
      <c r="X74" s="47">
        <v>73.271057708969337</v>
      </c>
      <c r="Z74" s="45" t="s">
        <v>269</v>
      </c>
      <c r="AB74" s="47">
        <v>3.0291611306526076</v>
      </c>
      <c r="AC74" s="47">
        <v>49.617322481428218</v>
      </c>
      <c r="AD74" s="47">
        <v>0</v>
      </c>
      <c r="AE74" s="47">
        <v>0</v>
      </c>
      <c r="AF74" s="47">
        <v>73.271057708969337</v>
      </c>
      <c r="AH74" s="45" t="s">
        <v>269</v>
      </c>
      <c r="AJ74" s="47">
        <v>3.0291611306526076</v>
      </c>
      <c r="AK74" s="47">
        <v>49.617322481428218</v>
      </c>
      <c r="AL74" s="47">
        <v>0</v>
      </c>
      <c r="AM74" s="47">
        <v>0</v>
      </c>
      <c r="AN74" s="47">
        <v>73.271057708969337</v>
      </c>
    </row>
    <row r="75" spans="2:40" x14ac:dyDescent="0.25">
      <c r="B75" s="45" t="s">
        <v>269</v>
      </c>
      <c r="C75" t="s">
        <v>208</v>
      </c>
      <c r="D75" s="47">
        <v>3.0291611306526076</v>
      </c>
      <c r="E75" s="47">
        <v>49.617322481428218</v>
      </c>
      <c r="F75" s="47">
        <v>0</v>
      </c>
      <c r="G75" s="47">
        <v>0</v>
      </c>
      <c r="H75" s="47">
        <v>73.271057708969337</v>
      </c>
      <c r="J75" s="45" t="s">
        <v>269</v>
      </c>
      <c r="K75" t="s">
        <v>208</v>
      </c>
      <c r="L75" s="47">
        <v>3.0291611306526076</v>
      </c>
      <c r="M75" s="47">
        <v>49.617322481428218</v>
      </c>
      <c r="N75" s="47">
        <v>0</v>
      </c>
      <c r="O75" s="47">
        <v>0</v>
      </c>
      <c r="P75" s="47">
        <v>73.271057708969337</v>
      </c>
      <c r="R75" s="45" t="s">
        <v>269</v>
      </c>
      <c r="S75" t="s">
        <v>208</v>
      </c>
      <c r="T75" s="47">
        <v>3.0291611306526076</v>
      </c>
      <c r="U75" s="47">
        <v>49.617322481428218</v>
      </c>
      <c r="V75" s="47">
        <v>0</v>
      </c>
      <c r="W75" s="47">
        <v>0</v>
      </c>
      <c r="X75" s="47">
        <v>73.271057708969337</v>
      </c>
      <c r="Z75" s="45" t="s">
        <v>269</v>
      </c>
      <c r="AA75" t="s">
        <v>208</v>
      </c>
      <c r="AB75" s="47">
        <v>3.0291611306526076</v>
      </c>
      <c r="AC75" s="47">
        <v>49.617322481428218</v>
      </c>
      <c r="AD75" s="47">
        <v>0</v>
      </c>
      <c r="AE75" s="47">
        <v>0</v>
      </c>
      <c r="AF75" s="47">
        <v>73.271057708969337</v>
      </c>
      <c r="AH75" s="45" t="s">
        <v>269</v>
      </c>
      <c r="AI75" t="s">
        <v>208</v>
      </c>
      <c r="AJ75" s="47">
        <v>3.0291611306526076</v>
      </c>
      <c r="AK75" s="47">
        <v>49.617322481428218</v>
      </c>
      <c r="AL75" s="47">
        <v>0</v>
      </c>
      <c r="AM75" s="47">
        <v>0</v>
      </c>
      <c r="AN75" s="47">
        <v>73.271057708969337</v>
      </c>
    </row>
    <row r="76" spans="2:40" x14ac:dyDescent="0.25">
      <c r="B76" s="45" t="s">
        <v>269</v>
      </c>
      <c r="C76" t="s">
        <v>66</v>
      </c>
      <c r="D76" s="47">
        <v>3.0291611306526076</v>
      </c>
      <c r="E76" s="47">
        <v>49.617322481428218</v>
      </c>
      <c r="F76" s="47">
        <v>0</v>
      </c>
      <c r="G76" s="47">
        <v>0</v>
      </c>
      <c r="H76" s="47">
        <v>73.271057708969337</v>
      </c>
      <c r="J76" s="45" t="s">
        <v>269</v>
      </c>
      <c r="K76" t="s">
        <v>66</v>
      </c>
      <c r="L76" s="47">
        <v>3.0291611306526076</v>
      </c>
      <c r="M76" s="47">
        <v>49.617322481428218</v>
      </c>
      <c r="N76" s="47">
        <v>0</v>
      </c>
      <c r="O76" s="47">
        <v>0</v>
      </c>
      <c r="P76" s="47">
        <v>73.271057708969337</v>
      </c>
      <c r="R76" s="45" t="s">
        <v>269</v>
      </c>
      <c r="S76" t="s">
        <v>66</v>
      </c>
      <c r="T76" s="47">
        <v>3.0291611306526076</v>
      </c>
      <c r="U76" s="47">
        <v>49.617322481428218</v>
      </c>
      <c r="V76" s="47">
        <v>0</v>
      </c>
      <c r="W76" s="47">
        <v>0</v>
      </c>
      <c r="X76" s="47">
        <v>73.271057708969337</v>
      </c>
      <c r="Z76" s="45" t="s">
        <v>269</v>
      </c>
      <c r="AA76" t="s">
        <v>66</v>
      </c>
      <c r="AB76" s="47">
        <v>3.0291611306526076</v>
      </c>
      <c r="AC76" s="47">
        <v>49.617322481428218</v>
      </c>
      <c r="AD76" s="47">
        <v>0</v>
      </c>
      <c r="AE76" s="47">
        <v>0</v>
      </c>
      <c r="AF76" s="47">
        <v>73.271057708969337</v>
      </c>
      <c r="AH76" s="45" t="s">
        <v>269</v>
      </c>
      <c r="AI76" t="s">
        <v>66</v>
      </c>
      <c r="AJ76" s="47">
        <v>3.0291611306526076</v>
      </c>
      <c r="AK76" s="47">
        <v>49.617322481428218</v>
      </c>
      <c r="AL76" s="47">
        <v>0</v>
      </c>
      <c r="AM76" s="47">
        <v>0</v>
      </c>
      <c r="AN76" s="47">
        <v>73.271057708969337</v>
      </c>
    </row>
    <row r="77" spans="2:40" x14ac:dyDescent="0.25">
      <c r="B77" s="45"/>
      <c r="D77" s="47"/>
      <c r="E77" s="47"/>
      <c r="F77" s="47"/>
      <c r="G77" s="47"/>
      <c r="H77" s="47"/>
      <c r="J77" s="45"/>
      <c r="L77" s="47"/>
      <c r="M77" s="47"/>
      <c r="N77" s="47"/>
      <c r="O77" s="47"/>
      <c r="P77" s="47"/>
      <c r="R77" s="45"/>
      <c r="T77" s="47"/>
      <c r="U77" s="47"/>
      <c r="V77" s="47"/>
      <c r="W77" s="47"/>
      <c r="X77" s="47"/>
      <c r="Z77" s="45"/>
      <c r="AB77" s="47"/>
      <c r="AC77" s="47"/>
      <c r="AD77" s="47"/>
      <c r="AE77" s="47"/>
      <c r="AF77" s="47"/>
      <c r="AH77" s="45"/>
      <c r="AJ77" s="47"/>
      <c r="AK77" s="47"/>
      <c r="AL77" s="47"/>
      <c r="AM77" s="47"/>
      <c r="AN77" s="47"/>
    </row>
    <row r="78" spans="2:40" x14ac:dyDescent="0.25">
      <c r="B78" s="45" t="s">
        <v>270</v>
      </c>
      <c r="D78" s="47">
        <v>3.0291611306526076</v>
      </c>
      <c r="E78" s="47">
        <v>42.218582699273632</v>
      </c>
      <c r="F78" s="47">
        <v>0</v>
      </c>
      <c r="G78" s="47">
        <v>0</v>
      </c>
      <c r="H78" s="47">
        <v>75.235247657554851</v>
      </c>
      <c r="J78" s="45" t="s">
        <v>270</v>
      </c>
      <c r="L78" s="47">
        <v>3.0291611306526076</v>
      </c>
      <c r="M78" s="47">
        <v>42.218582699273632</v>
      </c>
      <c r="N78" s="47">
        <v>0</v>
      </c>
      <c r="O78" s="47">
        <v>0</v>
      </c>
      <c r="P78" s="47">
        <v>75.235247657554851</v>
      </c>
      <c r="R78" s="45" t="s">
        <v>270</v>
      </c>
      <c r="T78" s="47">
        <v>3.0291611306526076</v>
      </c>
      <c r="U78" s="47">
        <v>42.218582699273632</v>
      </c>
      <c r="V78" s="47">
        <v>0</v>
      </c>
      <c r="W78" s="47">
        <v>0</v>
      </c>
      <c r="X78" s="47">
        <v>75.235247657554851</v>
      </c>
      <c r="Z78" s="45" t="s">
        <v>270</v>
      </c>
      <c r="AB78" s="47">
        <v>3.0291611306526076</v>
      </c>
      <c r="AC78" s="47">
        <v>42.218582699273632</v>
      </c>
      <c r="AD78" s="47">
        <v>0</v>
      </c>
      <c r="AE78" s="47">
        <v>0</v>
      </c>
      <c r="AF78" s="47">
        <v>75.235247657554851</v>
      </c>
      <c r="AH78" s="45" t="s">
        <v>270</v>
      </c>
      <c r="AJ78" s="47">
        <v>3.0291611306526076</v>
      </c>
      <c r="AK78" s="47">
        <v>42.218582699273632</v>
      </c>
      <c r="AL78" s="47">
        <v>0</v>
      </c>
      <c r="AM78" s="47">
        <v>0</v>
      </c>
      <c r="AN78" s="47">
        <v>75.235247657554851</v>
      </c>
    </row>
    <row r="79" spans="2:40" x14ac:dyDescent="0.25">
      <c r="B79" s="45" t="s">
        <v>270</v>
      </c>
      <c r="C79" t="s">
        <v>211</v>
      </c>
      <c r="D79" s="47">
        <v>3.0291611306526076</v>
      </c>
      <c r="E79" s="47">
        <v>42.218582699273632</v>
      </c>
      <c r="F79" s="47">
        <v>0</v>
      </c>
      <c r="G79" s="47">
        <v>0</v>
      </c>
      <c r="H79" s="47">
        <v>75.235247657554851</v>
      </c>
      <c r="J79" s="45" t="s">
        <v>270</v>
      </c>
      <c r="K79" t="s">
        <v>211</v>
      </c>
      <c r="L79" s="47">
        <v>3.0291611306526076</v>
      </c>
      <c r="M79" s="47">
        <v>42.218582699273632</v>
      </c>
      <c r="N79" s="47">
        <v>0</v>
      </c>
      <c r="O79" s="47">
        <v>0</v>
      </c>
      <c r="P79" s="47">
        <v>75.235247657554851</v>
      </c>
      <c r="R79" s="45" t="s">
        <v>270</v>
      </c>
      <c r="S79" t="s">
        <v>211</v>
      </c>
      <c r="T79" s="47">
        <v>3.0291611306526076</v>
      </c>
      <c r="U79" s="47">
        <v>42.218582699273632</v>
      </c>
      <c r="V79" s="47">
        <v>0</v>
      </c>
      <c r="W79" s="47">
        <v>0</v>
      </c>
      <c r="X79" s="47">
        <v>75.235247657554851</v>
      </c>
      <c r="Z79" s="45" t="s">
        <v>270</v>
      </c>
      <c r="AA79" t="s">
        <v>211</v>
      </c>
      <c r="AB79" s="47">
        <v>3.0291611306526076</v>
      </c>
      <c r="AC79" s="47">
        <v>42.218582699273632</v>
      </c>
      <c r="AD79" s="47">
        <v>0</v>
      </c>
      <c r="AE79" s="47">
        <v>0</v>
      </c>
      <c r="AF79" s="47">
        <v>75.235247657554851</v>
      </c>
      <c r="AH79" s="45" t="s">
        <v>270</v>
      </c>
      <c r="AI79" t="s">
        <v>211</v>
      </c>
      <c r="AJ79" s="47">
        <v>3.0291611306526076</v>
      </c>
      <c r="AK79" s="47">
        <v>42.218582699273632</v>
      </c>
      <c r="AL79" s="47">
        <v>0</v>
      </c>
      <c r="AM79" s="47">
        <v>0</v>
      </c>
      <c r="AN79" s="47">
        <v>75.235247657554851</v>
      </c>
    </row>
    <row r="80" spans="2:40" x14ac:dyDescent="0.25">
      <c r="B80" s="45" t="s">
        <v>270</v>
      </c>
      <c r="C80" t="s">
        <v>67</v>
      </c>
      <c r="D80" s="47">
        <v>3.0291611306526076</v>
      </c>
      <c r="E80" s="47">
        <v>42.218582699273632</v>
      </c>
      <c r="F80" s="47">
        <v>0</v>
      </c>
      <c r="G80" s="47">
        <v>0</v>
      </c>
      <c r="H80" s="47">
        <v>75.235247657554851</v>
      </c>
      <c r="J80" s="45" t="s">
        <v>270</v>
      </c>
      <c r="K80" t="s">
        <v>67</v>
      </c>
      <c r="L80" s="47">
        <v>3.0291611306526076</v>
      </c>
      <c r="M80" s="47">
        <v>42.218582699273632</v>
      </c>
      <c r="N80" s="47">
        <v>0</v>
      </c>
      <c r="O80" s="47">
        <v>0</v>
      </c>
      <c r="P80" s="47">
        <v>75.235247657554851</v>
      </c>
      <c r="R80" s="45" t="s">
        <v>270</v>
      </c>
      <c r="S80" t="s">
        <v>67</v>
      </c>
      <c r="T80" s="47">
        <v>3.0291611306526076</v>
      </c>
      <c r="U80" s="47">
        <v>42.218582699273632</v>
      </c>
      <c r="V80" s="47">
        <v>0</v>
      </c>
      <c r="W80" s="47">
        <v>0</v>
      </c>
      <c r="X80" s="47">
        <v>75.235247657554851</v>
      </c>
      <c r="Z80" s="45" t="s">
        <v>270</v>
      </c>
      <c r="AA80" t="s">
        <v>67</v>
      </c>
      <c r="AB80" s="47">
        <v>3.0291611306526076</v>
      </c>
      <c r="AC80" s="47">
        <v>42.218582699273632</v>
      </c>
      <c r="AD80" s="47">
        <v>0</v>
      </c>
      <c r="AE80" s="47">
        <v>0</v>
      </c>
      <c r="AF80" s="47">
        <v>75.235247657554851</v>
      </c>
      <c r="AH80" s="45" t="s">
        <v>270</v>
      </c>
      <c r="AI80" t="s">
        <v>67</v>
      </c>
      <c r="AJ80" s="47">
        <v>3.0291611306526076</v>
      </c>
      <c r="AK80" s="47">
        <v>42.218582699273632</v>
      </c>
      <c r="AL80" s="47">
        <v>0</v>
      </c>
      <c r="AM80" s="47">
        <v>0</v>
      </c>
      <c r="AN80" s="47">
        <v>75.235247657554851</v>
      </c>
    </row>
    <row r="81" spans="2:40" x14ac:dyDescent="0.25">
      <c r="B81" s="45"/>
      <c r="D81" s="47"/>
      <c r="E81" s="47"/>
      <c r="F81" s="47"/>
      <c r="G81" s="47"/>
      <c r="H81" s="47"/>
      <c r="J81" s="45"/>
      <c r="L81" s="47"/>
      <c r="M81" s="47"/>
      <c r="N81" s="47"/>
      <c r="O81" s="47"/>
      <c r="P81" s="47"/>
      <c r="R81" s="45"/>
      <c r="T81" s="47"/>
      <c r="U81" s="47"/>
      <c r="V81" s="47"/>
      <c r="W81" s="47"/>
      <c r="X81" s="47"/>
      <c r="Z81" s="45"/>
      <c r="AB81" s="47"/>
      <c r="AC81" s="47"/>
      <c r="AD81" s="47"/>
      <c r="AE81" s="47"/>
      <c r="AF81" s="47"/>
      <c r="AH81" s="45"/>
      <c r="AJ81" s="47"/>
      <c r="AK81" s="47"/>
      <c r="AL81" s="47"/>
      <c r="AM81" s="47"/>
      <c r="AN81" s="47"/>
    </row>
    <row r="82" spans="2:40" x14ac:dyDescent="0.25">
      <c r="B82" s="45" t="s">
        <v>271</v>
      </c>
      <c r="D82" s="47">
        <v>3.0291611306526076</v>
      </c>
      <c r="E82" s="47">
        <v>48.489525665909802</v>
      </c>
      <c r="F82" s="47">
        <v>0</v>
      </c>
      <c r="G82" s="47">
        <v>0</v>
      </c>
      <c r="H82" s="47">
        <v>86.463404190680492</v>
      </c>
      <c r="J82" s="45" t="s">
        <v>271</v>
      </c>
      <c r="L82" s="47">
        <v>3.0291611306526076</v>
      </c>
      <c r="M82" s="47">
        <v>48.489525665909802</v>
      </c>
      <c r="N82" s="47">
        <v>0</v>
      </c>
      <c r="O82" s="47">
        <v>0</v>
      </c>
      <c r="P82" s="47">
        <v>86.463404190680492</v>
      </c>
      <c r="R82" s="45" t="s">
        <v>271</v>
      </c>
      <c r="T82" s="47">
        <v>3.0291611306526076</v>
      </c>
      <c r="U82" s="47">
        <v>48.489525665909802</v>
      </c>
      <c r="V82" s="47">
        <v>0</v>
      </c>
      <c r="W82" s="47">
        <v>0</v>
      </c>
      <c r="X82" s="47">
        <v>86.463404190680492</v>
      </c>
      <c r="Z82" s="45" t="s">
        <v>271</v>
      </c>
      <c r="AB82" s="47">
        <v>3.0291611306526076</v>
      </c>
      <c r="AC82" s="47">
        <v>48.489525665909802</v>
      </c>
      <c r="AD82" s="47">
        <v>0</v>
      </c>
      <c r="AE82" s="47">
        <v>0</v>
      </c>
      <c r="AF82" s="47">
        <v>86.463404190680492</v>
      </c>
      <c r="AH82" s="45" t="s">
        <v>271</v>
      </c>
      <c r="AJ82" s="47">
        <v>3.0291611306526076</v>
      </c>
      <c r="AK82" s="47">
        <v>48.489525665909802</v>
      </c>
      <c r="AL82" s="47">
        <v>0</v>
      </c>
      <c r="AM82" s="47">
        <v>0</v>
      </c>
      <c r="AN82" s="47">
        <v>86.463404190680492</v>
      </c>
    </row>
    <row r="83" spans="2:40" x14ac:dyDescent="0.25">
      <c r="B83" s="45" t="s">
        <v>271</v>
      </c>
      <c r="C83" t="s">
        <v>68</v>
      </c>
      <c r="D83" s="47">
        <v>3.0291611306526076</v>
      </c>
      <c r="E83" s="47">
        <v>48.489525665909802</v>
      </c>
      <c r="F83" s="47">
        <v>0</v>
      </c>
      <c r="G83" s="47">
        <v>0</v>
      </c>
      <c r="H83" s="47">
        <v>86.463404190680492</v>
      </c>
      <c r="J83" s="45" t="s">
        <v>271</v>
      </c>
      <c r="K83" t="s">
        <v>68</v>
      </c>
      <c r="L83" s="47">
        <v>3.0291611306526076</v>
      </c>
      <c r="M83" s="47">
        <v>48.489525665909802</v>
      </c>
      <c r="N83" s="47">
        <v>0</v>
      </c>
      <c r="O83" s="47">
        <v>0</v>
      </c>
      <c r="P83" s="47">
        <v>86.463404190680492</v>
      </c>
      <c r="R83" s="45" t="s">
        <v>271</v>
      </c>
      <c r="S83" t="s">
        <v>68</v>
      </c>
      <c r="T83" s="47">
        <v>3.0291611306526076</v>
      </c>
      <c r="U83" s="47">
        <v>48.489525665909802</v>
      </c>
      <c r="V83" s="47">
        <v>0</v>
      </c>
      <c r="W83" s="47">
        <v>0</v>
      </c>
      <c r="X83" s="47">
        <v>86.463404190680492</v>
      </c>
      <c r="Z83" s="45" t="s">
        <v>271</v>
      </c>
      <c r="AA83" t="s">
        <v>68</v>
      </c>
      <c r="AB83" s="47">
        <v>3.0291611306526076</v>
      </c>
      <c r="AC83" s="47">
        <v>48.489525665909802</v>
      </c>
      <c r="AD83" s="47">
        <v>0</v>
      </c>
      <c r="AE83" s="47">
        <v>0</v>
      </c>
      <c r="AF83" s="47">
        <v>86.463404190680492</v>
      </c>
      <c r="AH83" s="45" t="s">
        <v>271</v>
      </c>
      <c r="AI83" t="s">
        <v>68</v>
      </c>
      <c r="AJ83" s="47">
        <v>3.0291611306526076</v>
      </c>
      <c r="AK83" s="47">
        <v>48.489525665909802</v>
      </c>
      <c r="AL83" s="47">
        <v>0</v>
      </c>
      <c r="AM83" s="47">
        <v>0</v>
      </c>
      <c r="AN83" s="47">
        <v>86.463404190680492</v>
      </c>
    </row>
    <row r="84" spans="2:40" x14ac:dyDescent="0.25">
      <c r="B84" s="45" t="s">
        <v>271</v>
      </c>
      <c r="C84" t="s">
        <v>69</v>
      </c>
      <c r="D84" s="47">
        <v>3.0291611306526076</v>
      </c>
      <c r="E84" s="47">
        <v>48.489525665909802</v>
      </c>
      <c r="F84" s="47">
        <v>0</v>
      </c>
      <c r="G84" s="47">
        <v>0</v>
      </c>
      <c r="H84" s="47">
        <v>86.463404190680492</v>
      </c>
      <c r="J84" s="45" t="s">
        <v>271</v>
      </c>
      <c r="K84" t="s">
        <v>69</v>
      </c>
      <c r="L84" s="47">
        <v>3.0291611306526076</v>
      </c>
      <c r="M84" s="47">
        <v>48.489525665909802</v>
      </c>
      <c r="N84" s="47">
        <v>0</v>
      </c>
      <c r="O84" s="47">
        <v>0</v>
      </c>
      <c r="P84" s="47">
        <v>86.463404190680492</v>
      </c>
      <c r="R84" s="45" t="s">
        <v>271</v>
      </c>
      <c r="S84" t="s">
        <v>69</v>
      </c>
      <c r="T84" s="47">
        <v>3.0291611306526076</v>
      </c>
      <c r="U84" s="47">
        <v>48.489525665909802</v>
      </c>
      <c r="V84" s="47">
        <v>0</v>
      </c>
      <c r="W84" s="47">
        <v>0</v>
      </c>
      <c r="X84" s="47">
        <v>86.463404190680492</v>
      </c>
      <c r="Z84" s="45" t="s">
        <v>271</v>
      </c>
      <c r="AA84" t="s">
        <v>69</v>
      </c>
      <c r="AB84" s="47">
        <v>3.0291611306526076</v>
      </c>
      <c r="AC84" s="47">
        <v>48.489525665909802</v>
      </c>
      <c r="AD84" s="47">
        <v>0</v>
      </c>
      <c r="AE84" s="47">
        <v>0</v>
      </c>
      <c r="AF84" s="47">
        <v>86.463404190680492</v>
      </c>
      <c r="AH84" s="45" t="s">
        <v>271</v>
      </c>
      <c r="AI84" t="s">
        <v>69</v>
      </c>
      <c r="AJ84" s="47">
        <v>3.0291611306526076</v>
      </c>
      <c r="AK84" s="47">
        <v>48.489525665909802</v>
      </c>
      <c r="AL84" s="47">
        <v>0</v>
      </c>
      <c r="AM84" s="47">
        <v>0</v>
      </c>
      <c r="AN84" s="47">
        <v>86.463404190680492</v>
      </c>
    </row>
    <row r="85" spans="2:40" x14ac:dyDescent="0.25">
      <c r="B85" s="45"/>
      <c r="D85" s="47"/>
      <c r="E85" s="47"/>
      <c r="F85" s="47"/>
      <c r="G85" s="47"/>
      <c r="H85" s="47"/>
      <c r="J85" s="45"/>
      <c r="L85" s="47"/>
      <c r="M85" s="47"/>
      <c r="N85" s="47"/>
      <c r="O85" s="47"/>
      <c r="P85" s="47"/>
      <c r="R85" s="45"/>
      <c r="T85" s="47"/>
      <c r="U85" s="47"/>
      <c r="V85" s="47"/>
      <c r="W85" s="47"/>
      <c r="X85" s="47"/>
      <c r="Z85" s="45"/>
      <c r="AB85" s="47"/>
      <c r="AC85" s="47"/>
      <c r="AD85" s="47"/>
      <c r="AE85" s="47"/>
      <c r="AF85" s="47"/>
      <c r="AH85" s="45"/>
      <c r="AJ85" s="47"/>
      <c r="AK85" s="47"/>
      <c r="AL85" s="47"/>
      <c r="AM85" s="47"/>
      <c r="AN85" s="47"/>
    </row>
    <row r="86" spans="2:40" x14ac:dyDescent="0.25">
      <c r="B86" s="45" t="s">
        <v>272</v>
      </c>
      <c r="D86" s="47">
        <v>3.0291611306526076</v>
      </c>
      <c r="E86" s="47">
        <v>58.482423205060137</v>
      </c>
      <c r="F86" s="47">
        <v>0</v>
      </c>
      <c r="G86" s="47">
        <v>0</v>
      </c>
      <c r="H86" s="47">
        <v>92.267079099296168</v>
      </c>
      <c r="J86" s="45" t="s">
        <v>272</v>
      </c>
      <c r="L86" s="47">
        <v>3.0291611306526076</v>
      </c>
      <c r="M86" s="47">
        <v>58.482423205060137</v>
      </c>
      <c r="N86" s="47">
        <v>0</v>
      </c>
      <c r="O86" s="47">
        <v>0</v>
      </c>
      <c r="P86" s="47">
        <v>92.267079099296168</v>
      </c>
      <c r="R86" s="45" t="s">
        <v>272</v>
      </c>
      <c r="T86" s="47">
        <v>3.0291611306526076</v>
      </c>
      <c r="U86" s="47">
        <v>58.482423205060137</v>
      </c>
      <c r="V86" s="47">
        <v>0</v>
      </c>
      <c r="W86" s="47">
        <v>0</v>
      </c>
      <c r="X86" s="47">
        <v>92.267079099296168</v>
      </c>
      <c r="Z86" s="45" t="s">
        <v>272</v>
      </c>
      <c r="AB86" s="47">
        <v>3.0291611306526076</v>
      </c>
      <c r="AC86" s="47">
        <v>58.482423205060137</v>
      </c>
      <c r="AD86" s="47">
        <v>0</v>
      </c>
      <c r="AE86" s="47">
        <v>0</v>
      </c>
      <c r="AF86" s="47">
        <v>92.267079099296168</v>
      </c>
      <c r="AH86" s="45" t="s">
        <v>272</v>
      </c>
      <c r="AJ86" s="47">
        <v>3.0291611306526076</v>
      </c>
      <c r="AK86" s="47">
        <v>58.482423205060137</v>
      </c>
      <c r="AL86" s="47">
        <v>0</v>
      </c>
      <c r="AM86" s="47">
        <v>0</v>
      </c>
      <c r="AN86" s="47">
        <v>92.267079099296168</v>
      </c>
    </row>
    <row r="87" spans="2:40" x14ac:dyDescent="0.25">
      <c r="B87" s="45" t="s">
        <v>272</v>
      </c>
      <c r="C87" t="s">
        <v>57</v>
      </c>
      <c r="D87" s="47">
        <v>3.0291611306526076</v>
      </c>
      <c r="E87" s="47">
        <v>58.482423205060137</v>
      </c>
      <c r="F87" s="47">
        <v>0</v>
      </c>
      <c r="G87" s="47">
        <v>0</v>
      </c>
      <c r="H87" s="47">
        <v>92.267079099296168</v>
      </c>
      <c r="J87" s="45" t="s">
        <v>272</v>
      </c>
      <c r="K87" t="s">
        <v>57</v>
      </c>
      <c r="L87" s="47">
        <v>3.0291611306526076</v>
      </c>
      <c r="M87" s="47">
        <v>58.482423205060137</v>
      </c>
      <c r="N87" s="47">
        <v>0</v>
      </c>
      <c r="O87" s="47">
        <v>0</v>
      </c>
      <c r="P87" s="47">
        <v>92.267079099296168</v>
      </c>
      <c r="R87" s="45" t="s">
        <v>272</v>
      </c>
      <c r="S87" t="s">
        <v>57</v>
      </c>
      <c r="T87" s="47">
        <v>3.0291611306526076</v>
      </c>
      <c r="U87" s="47">
        <v>58.482423205060137</v>
      </c>
      <c r="V87" s="47">
        <v>0</v>
      </c>
      <c r="W87" s="47">
        <v>0</v>
      </c>
      <c r="X87" s="47">
        <v>92.267079099296168</v>
      </c>
      <c r="Z87" s="45" t="s">
        <v>272</v>
      </c>
      <c r="AA87" t="s">
        <v>57</v>
      </c>
      <c r="AB87" s="47">
        <v>3.0291611306526076</v>
      </c>
      <c r="AC87" s="47">
        <v>58.482423205060137</v>
      </c>
      <c r="AD87" s="47">
        <v>0</v>
      </c>
      <c r="AE87" s="47">
        <v>0</v>
      </c>
      <c r="AF87" s="47">
        <v>92.267079099296168</v>
      </c>
      <c r="AH87" s="45" t="s">
        <v>272</v>
      </c>
      <c r="AI87" t="s">
        <v>57</v>
      </c>
      <c r="AJ87" s="47">
        <v>3.0291611306526076</v>
      </c>
      <c r="AK87" s="47">
        <v>58.482423205060137</v>
      </c>
      <c r="AL87" s="47">
        <v>0</v>
      </c>
      <c r="AM87" s="47">
        <v>0</v>
      </c>
      <c r="AN87" s="47">
        <v>92.267079099296168</v>
      </c>
    </row>
    <row r="88" spans="2:40" x14ac:dyDescent="0.25">
      <c r="B88" s="45" t="s">
        <v>272</v>
      </c>
      <c r="C88" t="s">
        <v>54</v>
      </c>
      <c r="D88" s="47">
        <v>3.0291611306526076</v>
      </c>
      <c r="E88" s="47">
        <v>58.482423205060137</v>
      </c>
      <c r="F88" s="47">
        <v>0</v>
      </c>
      <c r="G88" s="47">
        <v>0</v>
      </c>
      <c r="H88" s="47">
        <v>92.267079099296168</v>
      </c>
      <c r="J88" s="45" t="s">
        <v>272</v>
      </c>
      <c r="K88" t="s">
        <v>54</v>
      </c>
      <c r="L88" s="47">
        <v>3.0291611306526076</v>
      </c>
      <c r="M88" s="47">
        <v>58.482423205060137</v>
      </c>
      <c r="N88" s="47">
        <v>0</v>
      </c>
      <c r="O88" s="47">
        <v>0</v>
      </c>
      <c r="P88" s="47">
        <v>92.267079099296168</v>
      </c>
      <c r="R88" s="45" t="s">
        <v>272</v>
      </c>
      <c r="S88" t="s">
        <v>54</v>
      </c>
      <c r="T88" s="47">
        <v>3.0291611306526076</v>
      </c>
      <c r="U88" s="47">
        <v>58.482423205060137</v>
      </c>
      <c r="V88" s="47">
        <v>0</v>
      </c>
      <c r="W88" s="47">
        <v>0</v>
      </c>
      <c r="X88" s="47">
        <v>92.267079099296168</v>
      </c>
      <c r="Z88" s="45" t="s">
        <v>272</v>
      </c>
      <c r="AA88" t="s">
        <v>54</v>
      </c>
      <c r="AB88" s="47">
        <v>3.0291611306526076</v>
      </c>
      <c r="AC88" s="47">
        <v>58.482423205060137</v>
      </c>
      <c r="AD88" s="47">
        <v>0</v>
      </c>
      <c r="AE88" s="47">
        <v>0</v>
      </c>
      <c r="AF88" s="47">
        <v>92.267079099296168</v>
      </c>
      <c r="AH88" s="45" t="s">
        <v>272</v>
      </c>
      <c r="AI88" t="s">
        <v>54</v>
      </c>
      <c r="AJ88" s="47">
        <v>3.0291611306526076</v>
      </c>
      <c r="AK88" s="47">
        <v>58.482423205060137</v>
      </c>
      <c r="AL88" s="47">
        <v>0</v>
      </c>
      <c r="AM88" s="47">
        <v>0</v>
      </c>
      <c r="AN88" s="47">
        <v>92.267079099296168</v>
      </c>
    </row>
    <row r="89" spans="2:40" x14ac:dyDescent="0.25">
      <c r="B89" s="45" t="s">
        <v>272</v>
      </c>
      <c r="C89" t="s">
        <v>56</v>
      </c>
      <c r="D89" s="47">
        <v>3.0291611306526076</v>
      </c>
      <c r="E89" s="47">
        <v>58.482423205060137</v>
      </c>
      <c r="F89" s="47">
        <v>0</v>
      </c>
      <c r="G89" s="47">
        <v>0</v>
      </c>
      <c r="H89" s="47">
        <v>92.267079099296168</v>
      </c>
      <c r="J89" s="45" t="s">
        <v>272</v>
      </c>
      <c r="K89" t="s">
        <v>56</v>
      </c>
      <c r="L89" s="47">
        <v>3.0291611306526076</v>
      </c>
      <c r="M89" s="47">
        <v>58.482423205060137</v>
      </c>
      <c r="N89" s="47">
        <v>0</v>
      </c>
      <c r="O89" s="47">
        <v>0</v>
      </c>
      <c r="P89" s="47">
        <v>92.267079099296168</v>
      </c>
      <c r="R89" s="45" t="s">
        <v>272</v>
      </c>
      <c r="S89" t="s">
        <v>56</v>
      </c>
      <c r="T89" s="47">
        <v>3.0291611306526076</v>
      </c>
      <c r="U89" s="47">
        <v>58.482423205060137</v>
      </c>
      <c r="V89" s="47">
        <v>0</v>
      </c>
      <c r="W89" s="47">
        <v>0</v>
      </c>
      <c r="X89" s="47">
        <v>92.267079099296168</v>
      </c>
      <c r="Z89" s="45" t="s">
        <v>272</v>
      </c>
      <c r="AA89" t="s">
        <v>56</v>
      </c>
      <c r="AB89" s="47">
        <v>3.0291611306526076</v>
      </c>
      <c r="AC89" s="47">
        <v>58.482423205060137</v>
      </c>
      <c r="AD89" s="47">
        <v>0</v>
      </c>
      <c r="AE89" s="47">
        <v>0</v>
      </c>
      <c r="AF89" s="47">
        <v>92.267079099296168</v>
      </c>
      <c r="AH89" s="45" t="s">
        <v>272</v>
      </c>
      <c r="AI89" t="s">
        <v>56</v>
      </c>
      <c r="AJ89" s="47">
        <v>3.0291611306526076</v>
      </c>
      <c r="AK89" s="47">
        <v>58.482423205060137</v>
      </c>
      <c r="AL89" s="47">
        <v>0</v>
      </c>
      <c r="AM89" s="47">
        <v>0</v>
      </c>
      <c r="AN89" s="47">
        <v>92.267079099296168</v>
      </c>
    </row>
    <row r="90" spans="2:40" x14ac:dyDescent="0.25">
      <c r="B90" s="45"/>
      <c r="D90" s="47"/>
      <c r="E90" s="47"/>
      <c r="F90" s="47"/>
      <c r="G90" s="47"/>
      <c r="H90" s="47"/>
      <c r="J90" s="45"/>
      <c r="L90" s="47"/>
      <c r="M90" s="47"/>
      <c r="N90" s="47"/>
      <c r="O90" s="47"/>
      <c r="P90" s="47"/>
      <c r="R90" s="45"/>
      <c r="T90" s="47"/>
      <c r="U90" s="47"/>
      <c r="V90" s="47"/>
      <c r="W90" s="47"/>
      <c r="X90" s="47"/>
      <c r="Z90" s="45"/>
      <c r="AB90" s="47"/>
      <c r="AC90" s="47"/>
      <c r="AD90" s="47"/>
      <c r="AE90" s="47"/>
      <c r="AF90" s="47"/>
      <c r="AH90" s="45"/>
      <c r="AJ90" s="47"/>
      <c r="AK90" s="47"/>
      <c r="AL90" s="47"/>
      <c r="AM90" s="47"/>
      <c r="AN90" s="47"/>
    </row>
    <row r="91" spans="2:40" x14ac:dyDescent="0.25">
      <c r="B91" s="45" t="s">
        <v>273</v>
      </c>
      <c r="D91" s="47"/>
      <c r="E91" s="47"/>
      <c r="F91" s="47"/>
      <c r="G91" s="47"/>
      <c r="H91" s="47"/>
      <c r="J91" s="45" t="s">
        <v>273</v>
      </c>
      <c r="L91" s="47"/>
      <c r="M91" s="47"/>
      <c r="N91" s="47"/>
      <c r="O91" s="47"/>
      <c r="P91" s="47"/>
      <c r="R91" s="45" t="s">
        <v>273</v>
      </c>
      <c r="T91" s="47"/>
      <c r="U91" s="47"/>
      <c r="V91" s="47"/>
      <c r="W91" s="47"/>
      <c r="X91" s="47"/>
      <c r="Z91" s="45" t="s">
        <v>273</v>
      </c>
      <c r="AB91" s="47"/>
      <c r="AC91" s="47"/>
      <c r="AD91" s="47"/>
      <c r="AE91" s="47"/>
      <c r="AF91" s="47"/>
      <c r="AH91" s="45" t="s">
        <v>273</v>
      </c>
      <c r="AJ91" s="47"/>
      <c r="AK91" s="47"/>
      <c r="AL91" s="47"/>
      <c r="AM91" s="47"/>
      <c r="AN91" s="47"/>
    </row>
    <row r="92" spans="2:40" x14ac:dyDescent="0.25">
      <c r="B92" s="45" t="s">
        <v>274</v>
      </c>
      <c r="D92" s="47">
        <v>3.0291611306526076</v>
      </c>
      <c r="E92" s="47">
        <v>28.052982677968764</v>
      </c>
      <c r="F92" s="47">
        <v>0</v>
      </c>
      <c r="G92" s="47">
        <v>0</v>
      </c>
      <c r="H92" s="47">
        <v>60.948672666396192</v>
      </c>
      <c r="J92" s="45" t="s">
        <v>274</v>
      </c>
      <c r="L92" s="47">
        <v>3.0291611306526076</v>
      </c>
      <c r="M92" s="47">
        <v>28.052982677968764</v>
      </c>
      <c r="N92" s="47">
        <v>0</v>
      </c>
      <c r="O92" s="47">
        <v>0</v>
      </c>
      <c r="P92" s="47">
        <v>60.948672666396192</v>
      </c>
      <c r="R92" s="45" t="s">
        <v>274</v>
      </c>
      <c r="T92" s="47">
        <v>3.0291611306526076</v>
      </c>
      <c r="U92" s="47">
        <v>28.052982677968764</v>
      </c>
      <c r="V92" s="47">
        <v>0</v>
      </c>
      <c r="W92" s="47">
        <v>0</v>
      </c>
      <c r="X92" s="47">
        <v>60.948672666396192</v>
      </c>
      <c r="Z92" s="45" t="s">
        <v>274</v>
      </c>
      <c r="AB92" s="47">
        <v>3.0291611306526076</v>
      </c>
      <c r="AC92" s="47">
        <v>28.052982677968764</v>
      </c>
      <c r="AD92" s="47">
        <v>0</v>
      </c>
      <c r="AE92" s="47">
        <v>0</v>
      </c>
      <c r="AF92" s="47">
        <v>60.948672666396192</v>
      </c>
      <c r="AH92" s="45" t="s">
        <v>274</v>
      </c>
      <c r="AJ92" s="47">
        <v>3.0291611306526076</v>
      </c>
      <c r="AK92" s="47">
        <v>28.052982677968764</v>
      </c>
      <c r="AL92" s="47">
        <v>0</v>
      </c>
      <c r="AM92" s="47">
        <v>0</v>
      </c>
      <c r="AN92" s="47">
        <v>60.948672666396192</v>
      </c>
    </row>
    <row r="93" spans="2:40" x14ac:dyDescent="0.25">
      <c r="B93" s="45" t="s">
        <v>274</v>
      </c>
      <c r="C93" t="s">
        <v>219</v>
      </c>
      <c r="D93" s="47">
        <v>3.0291611306526076</v>
      </c>
      <c r="E93" s="47">
        <v>28.052982677968764</v>
      </c>
      <c r="F93" s="47">
        <v>0</v>
      </c>
      <c r="G93" s="47">
        <v>0</v>
      </c>
      <c r="H93" s="47">
        <v>60.948672666396192</v>
      </c>
      <c r="J93" s="45" t="s">
        <v>274</v>
      </c>
      <c r="K93" t="s">
        <v>219</v>
      </c>
      <c r="L93" s="47">
        <v>3.0291611306526076</v>
      </c>
      <c r="M93" s="47">
        <v>28.052982677968764</v>
      </c>
      <c r="N93" s="47">
        <v>0</v>
      </c>
      <c r="O93" s="47">
        <v>0</v>
      </c>
      <c r="P93" s="47">
        <v>60.948672666396192</v>
      </c>
      <c r="R93" s="45" t="s">
        <v>274</v>
      </c>
      <c r="S93" t="s">
        <v>219</v>
      </c>
      <c r="T93" s="47">
        <v>3.0291611306526076</v>
      </c>
      <c r="U93" s="47">
        <v>28.052982677968764</v>
      </c>
      <c r="V93" s="47">
        <v>0</v>
      </c>
      <c r="W93" s="47">
        <v>0</v>
      </c>
      <c r="X93" s="47">
        <v>60.948672666396192</v>
      </c>
      <c r="Z93" s="45" t="s">
        <v>274</v>
      </c>
      <c r="AA93" t="s">
        <v>219</v>
      </c>
      <c r="AB93" s="47">
        <v>3.0291611306526076</v>
      </c>
      <c r="AC93" s="47">
        <v>28.052982677968764</v>
      </c>
      <c r="AD93" s="47">
        <v>0</v>
      </c>
      <c r="AE93" s="47">
        <v>0</v>
      </c>
      <c r="AF93" s="47">
        <v>60.948672666396192</v>
      </c>
      <c r="AH93" s="45" t="s">
        <v>274</v>
      </c>
      <c r="AI93" t="s">
        <v>219</v>
      </c>
      <c r="AJ93" s="47">
        <v>3.0291611306526076</v>
      </c>
      <c r="AK93" s="47">
        <v>28.052982677968764</v>
      </c>
      <c r="AL93" s="47">
        <v>0</v>
      </c>
      <c r="AM93" s="47">
        <v>0</v>
      </c>
      <c r="AN93" s="47">
        <v>60.948672666396192</v>
      </c>
    </row>
    <row r="94" spans="2:40" x14ac:dyDescent="0.25">
      <c r="B94" s="45" t="s">
        <v>274</v>
      </c>
      <c r="C94" t="s">
        <v>96</v>
      </c>
      <c r="D94" s="47">
        <v>3.0291611306526076</v>
      </c>
      <c r="E94" s="47">
        <v>28.052982677968764</v>
      </c>
      <c r="F94" s="47">
        <v>0</v>
      </c>
      <c r="G94" s="47">
        <v>0</v>
      </c>
      <c r="H94" s="47">
        <v>60.948672666396192</v>
      </c>
      <c r="J94" s="45" t="s">
        <v>274</v>
      </c>
      <c r="K94" t="s">
        <v>96</v>
      </c>
      <c r="L94" s="47">
        <v>3.0291611306526076</v>
      </c>
      <c r="M94" s="47">
        <v>28.052982677968764</v>
      </c>
      <c r="N94" s="47">
        <v>0</v>
      </c>
      <c r="O94" s="47">
        <v>0</v>
      </c>
      <c r="P94" s="47">
        <v>60.948672666396192</v>
      </c>
      <c r="R94" s="45" t="s">
        <v>274</v>
      </c>
      <c r="S94" t="s">
        <v>96</v>
      </c>
      <c r="T94" s="47">
        <v>3.0291611306526076</v>
      </c>
      <c r="U94" s="47">
        <v>28.052982677968764</v>
      </c>
      <c r="V94" s="47">
        <v>0</v>
      </c>
      <c r="W94" s="47">
        <v>0</v>
      </c>
      <c r="X94" s="47">
        <v>60.948672666396192</v>
      </c>
      <c r="Z94" s="45" t="s">
        <v>274</v>
      </c>
      <c r="AA94" t="s">
        <v>96</v>
      </c>
      <c r="AB94" s="47">
        <v>3.0291611306526076</v>
      </c>
      <c r="AC94" s="47">
        <v>28.052982677968764</v>
      </c>
      <c r="AD94" s="47">
        <v>0</v>
      </c>
      <c r="AE94" s="47">
        <v>0</v>
      </c>
      <c r="AF94" s="47">
        <v>60.948672666396192</v>
      </c>
      <c r="AH94" s="45" t="s">
        <v>274</v>
      </c>
      <c r="AI94" t="s">
        <v>96</v>
      </c>
      <c r="AJ94" s="47">
        <v>3.0291611306526076</v>
      </c>
      <c r="AK94" s="47">
        <v>28.052982677968764</v>
      </c>
      <c r="AL94" s="47">
        <v>0</v>
      </c>
      <c r="AM94" s="47">
        <v>0</v>
      </c>
      <c r="AN94" s="47">
        <v>60.948672666396192</v>
      </c>
    </row>
    <row r="95" spans="2:40" x14ac:dyDescent="0.25">
      <c r="B95" s="45" t="s">
        <v>274</v>
      </c>
      <c r="C95" t="s">
        <v>91</v>
      </c>
      <c r="D95" s="47">
        <v>3.0291611306526076</v>
      </c>
      <c r="E95" s="47">
        <v>28.052982677968764</v>
      </c>
      <c r="F95" s="47">
        <v>0</v>
      </c>
      <c r="G95" s="47">
        <v>0</v>
      </c>
      <c r="H95" s="47">
        <v>60.948672666396192</v>
      </c>
      <c r="J95" s="45" t="s">
        <v>274</v>
      </c>
      <c r="K95" t="s">
        <v>91</v>
      </c>
      <c r="L95" s="47">
        <v>3.0291611306526076</v>
      </c>
      <c r="M95" s="47">
        <v>28.052982677968764</v>
      </c>
      <c r="N95" s="47">
        <v>0</v>
      </c>
      <c r="O95" s="47">
        <v>0</v>
      </c>
      <c r="P95" s="47">
        <v>60.948672666396192</v>
      </c>
      <c r="R95" s="45" t="s">
        <v>274</v>
      </c>
      <c r="S95" t="s">
        <v>91</v>
      </c>
      <c r="T95" s="47">
        <v>3.0291611306526076</v>
      </c>
      <c r="U95" s="47">
        <v>28.052982677968764</v>
      </c>
      <c r="V95" s="47">
        <v>0</v>
      </c>
      <c r="W95" s="47">
        <v>0</v>
      </c>
      <c r="X95" s="47">
        <v>60.948672666396192</v>
      </c>
      <c r="Z95" s="45" t="s">
        <v>274</v>
      </c>
      <c r="AA95" t="s">
        <v>91</v>
      </c>
      <c r="AB95" s="47">
        <v>3.0291611306526076</v>
      </c>
      <c r="AC95" s="47">
        <v>28.052982677968764</v>
      </c>
      <c r="AD95" s="47">
        <v>0</v>
      </c>
      <c r="AE95" s="47">
        <v>0</v>
      </c>
      <c r="AF95" s="47">
        <v>60.948672666396192</v>
      </c>
      <c r="AH95" s="45" t="s">
        <v>274</v>
      </c>
      <c r="AI95" t="s">
        <v>91</v>
      </c>
      <c r="AJ95" s="47">
        <v>3.0291611306526076</v>
      </c>
      <c r="AK95" s="47">
        <v>28.052982677968764</v>
      </c>
      <c r="AL95" s="47">
        <v>0</v>
      </c>
      <c r="AM95" s="47">
        <v>0</v>
      </c>
      <c r="AN95" s="47">
        <v>60.948672666396192</v>
      </c>
    </row>
    <row r="96" spans="2:40" x14ac:dyDescent="0.25">
      <c r="B96" s="45" t="s">
        <v>274</v>
      </c>
      <c r="C96" t="s">
        <v>89</v>
      </c>
      <c r="D96" s="47">
        <v>3.0291611306526076</v>
      </c>
      <c r="E96" s="47">
        <v>28.052982677968764</v>
      </c>
      <c r="F96" s="47">
        <v>0</v>
      </c>
      <c r="G96" s="47">
        <v>0</v>
      </c>
      <c r="H96" s="47">
        <v>60.948672666396192</v>
      </c>
      <c r="J96" s="45" t="s">
        <v>274</v>
      </c>
      <c r="K96" t="s">
        <v>89</v>
      </c>
      <c r="L96" s="47">
        <v>3.0291611306526076</v>
      </c>
      <c r="M96" s="47">
        <v>28.052982677968764</v>
      </c>
      <c r="N96" s="47">
        <v>0</v>
      </c>
      <c r="O96" s="47">
        <v>0</v>
      </c>
      <c r="P96" s="47">
        <v>60.948672666396192</v>
      </c>
      <c r="R96" s="45" t="s">
        <v>274</v>
      </c>
      <c r="S96" t="s">
        <v>89</v>
      </c>
      <c r="T96" s="47">
        <v>3.0291611306526076</v>
      </c>
      <c r="U96" s="47">
        <v>28.052982677968764</v>
      </c>
      <c r="V96" s="47">
        <v>0</v>
      </c>
      <c r="W96" s="47">
        <v>0</v>
      </c>
      <c r="X96" s="47">
        <v>60.948672666396192</v>
      </c>
      <c r="Z96" s="45" t="s">
        <v>274</v>
      </c>
      <c r="AA96" t="s">
        <v>89</v>
      </c>
      <c r="AB96" s="47">
        <v>3.0291611306526076</v>
      </c>
      <c r="AC96" s="47">
        <v>28.052982677968764</v>
      </c>
      <c r="AD96" s="47">
        <v>0</v>
      </c>
      <c r="AE96" s="47">
        <v>0</v>
      </c>
      <c r="AF96" s="47">
        <v>60.948672666396192</v>
      </c>
      <c r="AH96" s="45" t="s">
        <v>274</v>
      </c>
      <c r="AI96" t="s">
        <v>89</v>
      </c>
      <c r="AJ96" s="47">
        <v>3.0291611306526076</v>
      </c>
      <c r="AK96" s="47">
        <v>28.052982677968764</v>
      </c>
      <c r="AL96" s="47">
        <v>0</v>
      </c>
      <c r="AM96" s="47">
        <v>0</v>
      </c>
      <c r="AN96" s="47">
        <v>60.948672666396192</v>
      </c>
    </row>
    <row r="97" spans="2:40" x14ac:dyDescent="0.25">
      <c r="B97" s="45" t="s">
        <v>274</v>
      </c>
      <c r="C97" t="s">
        <v>90</v>
      </c>
      <c r="D97" s="47">
        <v>3.0291611306526076</v>
      </c>
      <c r="E97" s="47">
        <v>28.052982677968764</v>
      </c>
      <c r="F97" s="47">
        <v>0</v>
      </c>
      <c r="G97" s="47">
        <v>0</v>
      </c>
      <c r="H97" s="47">
        <v>60.948672666396192</v>
      </c>
      <c r="J97" s="45" t="s">
        <v>274</v>
      </c>
      <c r="K97" t="s">
        <v>90</v>
      </c>
      <c r="L97" s="47">
        <v>3.0291611306526076</v>
      </c>
      <c r="M97" s="47">
        <v>28.052982677968764</v>
      </c>
      <c r="N97" s="47">
        <v>0</v>
      </c>
      <c r="O97" s="47">
        <v>0</v>
      </c>
      <c r="P97" s="47">
        <v>60.948672666396192</v>
      </c>
      <c r="R97" s="45" t="s">
        <v>274</v>
      </c>
      <c r="S97" t="s">
        <v>90</v>
      </c>
      <c r="T97" s="47">
        <v>3.0291611306526076</v>
      </c>
      <c r="U97" s="47">
        <v>28.052982677968764</v>
      </c>
      <c r="V97" s="47">
        <v>0</v>
      </c>
      <c r="W97" s="47">
        <v>0</v>
      </c>
      <c r="X97" s="47">
        <v>60.948672666396192</v>
      </c>
      <c r="Z97" s="45" t="s">
        <v>274</v>
      </c>
      <c r="AA97" t="s">
        <v>90</v>
      </c>
      <c r="AB97" s="47">
        <v>3.0291611306526076</v>
      </c>
      <c r="AC97" s="47">
        <v>28.052982677968764</v>
      </c>
      <c r="AD97" s="47">
        <v>0</v>
      </c>
      <c r="AE97" s="47">
        <v>0</v>
      </c>
      <c r="AF97" s="47">
        <v>60.948672666396192</v>
      </c>
      <c r="AH97" s="45" t="s">
        <v>274</v>
      </c>
      <c r="AI97" t="s">
        <v>90</v>
      </c>
      <c r="AJ97" s="47">
        <v>3.0291611306526076</v>
      </c>
      <c r="AK97" s="47">
        <v>28.052982677968764</v>
      </c>
      <c r="AL97" s="47">
        <v>0</v>
      </c>
      <c r="AM97" s="47">
        <v>0</v>
      </c>
      <c r="AN97" s="47">
        <v>60.948672666396192</v>
      </c>
    </row>
    <row r="98" spans="2:40" x14ac:dyDescent="0.25">
      <c r="B98" s="45" t="s">
        <v>274</v>
      </c>
      <c r="C98" t="s">
        <v>86</v>
      </c>
      <c r="D98" s="47">
        <v>3.0291611306526076</v>
      </c>
      <c r="E98" s="47">
        <v>28.052982677968764</v>
      </c>
      <c r="F98" s="47">
        <v>0</v>
      </c>
      <c r="G98" s="47">
        <v>0</v>
      </c>
      <c r="H98" s="47">
        <v>60.948672666396192</v>
      </c>
      <c r="J98" s="45" t="s">
        <v>274</v>
      </c>
      <c r="K98" t="s">
        <v>86</v>
      </c>
      <c r="L98" s="47">
        <v>3.0291611306526076</v>
      </c>
      <c r="M98" s="47">
        <v>28.052982677968764</v>
      </c>
      <c r="N98" s="47">
        <v>0</v>
      </c>
      <c r="O98" s="47">
        <v>0</v>
      </c>
      <c r="P98" s="47">
        <v>60.948672666396192</v>
      </c>
      <c r="R98" s="45" t="s">
        <v>274</v>
      </c>
      <c r="S98" t="s">
        <v>86</v>
      </c>
      <c r="T98" s="47">
        <v>3.0291611306526076</v>
      </c>
      <c r="U98" s="47">
        <v>28.052982677968764</v>
      </c>
      <c r="V98" s="47">
        <v>0</v>
      </c>
      <c r="W98" s="47">
        <v>0</v>
      </c>
      <c r="X98" s="47">
        <v>60.948672666396192</v>
      </c>
      <c r="Z98" s="45" t="s">
        <v>274</v>
      </c>
      <c r="AA98" t="s">
        <v>86</v>
      </c>
      <c r="AB98" s="47">
        <v>3.0291611306526076</v>
      </c>
      <c r="AC98" s="47">
        <v>28.052982677968764</v>
      </c>
      <c r="AD98" s="47">
        <v>0</v>
      </c>
      <c r="AE98" s="47">
        <v>0</v>
      </c>
      <c r="AF98" s="47">
        <v>60.948672666396192</v>
      </c>
      <c r="AH98" s="45" t="s">
        <v>274</v>
      </c>
      <c r="AI98" t="s">
        <v>86</v>
      </c>
      <c r="AJ98" s="47">
        <v>3.0291611306526076</v>
      </c>
      <c r="AK98" s="47">
        <v>28.052982677968764</v>
      </c>
      <c r="AL98" s="47">
        <v>0</v>
      </c>
      <c r="AM98" s="47">
        <v>0</v>
      </c>
      <c r="AN98" s="47">
        <v>60.948672666396192</v>
      </c>
    </row>
    <row r="99" spans="2:40" x14ac:dyDescent="0.25">
      <c r="B99" s="45" t="s">
        <v>274</v>
      </c>
      <c r="C99" t="s">
        <v>82</v>
      </c>
      <c r="D99" s="47">
        <v>3.0291611306526076</v>
      </c>
      <c r="E99" s="47">
        <v>28.052982677968764</v>
      </c>
      <c r="F99" s="47">
        <v>0</v>
      </c>
      <c r="G99" s="47">
        <v>0</v>
      </c>
      <c r="H99" s="47">
        <v>60.948672666396192</v>
      </c>
      <c r="J99" s="45" t="s">
        <v>274</v>
      </c>
      <c r="K99" t="s">
        <v>82</v>
      </c>
      <c r="L99" s="47">
        <v>3.0291611306526076</v>
      </c>
      <c r="M99" s="47">
        <v>28.052982677968764</v>
      </c>
      <c r="N99" s="47">
        <v>0</v>
      </c>
      <c r="O99" s="47">
        <v>0</v>
      </c>
      <c r="P99" s="47">
        <v>60.948672666396192</v>
      </c>
      <c r="R99" s="45" t="s">
        <v>274</v>
      </c>
      <c r="S99" t="s">
        <v>82</v>
      </c>
      <c r="T99" s="47">
        <v>3.0291611306526076</v>
      </c>
      <c r="U99" s="47">
        <v>28.052982677968764</v>
      </c>
      <c r="V99" s="47">
        <v>0</v>
      </c>
      <c r="W99" s="47">
        <v>0</v>
      </c>
      <c r="X99" s="47">
        <v>60.948672666396192</v>
      </c>
      <c r="Z99" s="45" t="s">
        <v>274</v>
      </c>
      <c r="AA99" t="s">
        <v>82</v>
      </c>
      <c r="AB99" s="47">
        <v>3.0291611306526076</v>
      </c>
      <c r="AC99" s="47">
        <v>28.052982677968764</v>
      </c>
      <c r="AD99" s="47">
        <v>0</v>
      </c>
      <c r="AE99" s="47">
        <v>0</v>
      </c>
      <c r="AF99" s="47">
        <v>60.948672666396192</v>
      </c>
      <c r="AH99" s="45" t="s">
        <v>274</v>
      </c>
      <c r="AI99" t="s">
        <v>82</v>
      </c>
      <c r="AJ99" s="47">
        <v>3.0291611306526076</v>
      </c>
      <c r="AK99" s="47">
        <v>28.052982677968764</v>
      </c>
      <c r="AL99" s="47">
        <v>0</v>
      </c>
      <c r="AM99" s="47">
        <v>0</v>
      </c>
      <c r="AN99" s="47">
        <v>60.948672666396192</v>
      </c>
    </row>
    <row r="100" spans="2:40" x14ac:dyDescent="0.25">
      <c r="B100" s="45" t="s">
        <v>274</v>
      </c>
      <c r="C100" t="s">
        <v>84</v>
      </c>
      <c r="D100" s="47">
        <v>3.0291611306526076</v>
      </c>
      <c r="E100" s="47">
        <v>28.052982677968764</v>
      </c>
      <c r="F100" s="47">
        <v>0</v>
      </c>
      <c r="G100" s="47">
        <v>0</v>
      </c>
      <c r="H100" s="47">
        <v>60.948672666396192</v>
      </c>
      <c r="J100" s="45" t="s">
        <v>274</v>
      </c>
      <c r="K100" t="s">
        <v>84</v>
      </c>
      <c r="L100" s="47">
        <v>3.0291611306526076</v>
      </c>
      <c r="M100" s="47">
        <v>28.052982677968764</v>
      </c>
      <c r="N100" s="47">
        <v>0</v>
      </c>
      <c r="O100" s="47">
        <v>0</v>
      </c>
      <c r="P100" s="47">
        <v>60.948672666396192</v>
      </c>
      <c r="R100" s="45" t="s">
        <v>274</v>
      </c>
      <c r="S100" t="s">
        <v>84</v>
      </c>
      <c r="T100" s="47">
        <v>3.0291611306526076</v>
      </c>
      <c r="U100" s="47">
        <v>28.052982677968764</v>
      </c>
      <c r="V100" s="47">
        <v>0</v>
      </c>
      <c r="W100" s="47">
        <v>0</v>
      </c>
      <c r="X100" s="47">
        <v>60.948672666396192</v>
      </c>
      <c r="Z100" s="45" t="s">
        <v>274</v>
      </c>
      <c r="AA100" t="s">
        <v>84</v>
      </c>
      <c r="AB100" s="47">
        <v>3.0291611306526076</v>
      </c>
      <c r="AC100" s="47">
        <v>28.052982677968764</v>
      </c>
      <c r="AD100" s="47">
        <v>0</v>
      </c>
      <c r="AE100" s="47">
        <v>0</v>
      </c>
      <c r="AF100" s="47">
        <v>60.948672666396192</v>
      </c>
      <c r="AH100" s="45" t="s">
        <v>274</v>
      </c>
      <c r="AI100" t="s">
        <v>84</v>
      </c>
      <c r="AJ100" s="47">
        <v>3.0291611306526076</v>
      </c>
      <c r="AK100" s="47">
        <v>28.052982677968764</v>
      </c>
      <c r="AL100" s="47">
        <v>0</v>
      </c>
      <c r="AM100" s="47">
        <v>0</v>
      </c>
      <c r="AN100" s="47">
        <v>60.948672666396192</v>
      </c>
    </row>
    <row r="101" spans="2:40" x14ac:dyDescent="0.25">
      <c r="B101" s="45" t="s">
        <v>274</v>
      </c>
      <c r="C101" t="s">
        <v>275</v>
      </c>
      <c r="D101" s="47">
        <v>3.0291611306526076</v>
      </c>
      <c r="E101" s="47">
        <v>28.052982677968764</v>
      </c>
      <c r="F101" s="47">
        <v>0</v>
      </c>
      <c r="G101" s="47">
        <v>0</v>
      </c>
      <c r="H101" s="47">
        <v>60.948672666396192</v>
      </c>
      <c r="J101" s="45" t="s">
        <v>274</v>
      </c>
      <c r="K101" t="s">
        <v>275</v>
      </c>
      <c r="L101" s="47">
        <v>3.0291611306526076</v>
      </c>
      <c r="M101" s="47">
        <v>28.052982677968764</v>
      </c>
      <c r="N101" s="47">
        <v>0</v>
      </c>
      <c r="O101" s="47">
        <v>0</v>
      </c>
      <c r="P101" s="47">
        <v>60.948672666396192</v>
      </c>
      <c r="R101" s="45" t="s">
        <v>274</v>
      </c>
      <c r="S101" t="s">
        <v>275</v>
      </c>
      <c r="T101" s="47">
        <v>3.0291611306526076</v>
      </c>
      <c r="U101" s="47">
        <v>28.052982677968764</v>
      </c>
      <c r="V101" s="47">
        <v>0</v>
      </c>
      <c r="W101" s="47">
        <v>0</v>
      </c>
      <c r="X101" s="47">
        <v>60.948672666396192</v>
      </c>
      <c r="Z101" s="45" t="s">
        <v>274</v>
      </c>
      <c r="AA101" t="s">
        <v>275</v>
      </c>
      <c r="AB101" s="47">
        <v>3.0291611306526076</v>
      </c>
      <c r="AC101" s="47">
        <v>28.052982677968764</v>
      </c>
      <c r="AD101" s="47">
        <v>0</v>
      </c>
      <c r="AE101" s="47">
        <v>0</v>
      </c>
      <c r="AF101" s="47">
        <v>60.948672666396192</v>
      </c>
      <c r="AH101" s="45" t="s">
        <v>274</v>
      </c>
      <c r="AI101" t="s">
        <v>275</v>
      </c>
      <c r="AJ101" s="47">
        <v>3.0291611306526076</v>
      </c>
      <c r="AK101" s="47">
        <v>28.052982677968764</v>
      </c>
      <c r="AL101" s="47">
        <v>0</v>
      </c>
      <c r="AM101" s="47">
        <v>0</v>
      </c>
      <c r="AN101" s="47">
        <v>60.948672666396192</v>
      </c>
    </row>
    <row r="102" spans="2:40" x14ac:dyDescent="0.25">
      <c r="B102" s="45" t="s">
        <v>274</v>
      </c>
      <c r="C102" t="s">
        <v>276</v>
      </c>
      <c r="D102" s="47">
        <v>3.0291611306526076</v>
      </c>
      <c r="E102" s="47">
        <v>28.052982677968764</v>
      </c>
      <c r="F102" s="47">
        <v>0</v>
      </c>
      <c r="G102" s="47">
        <v>0</v>
      </c>
      <c r="H102" s="47">
        <v>60.948672666396192</v>
      </c>
      <c r="J102" s="45" t="s">
        <v>274</v>
      </c>
      <c r="K102" t="s">
        <v>276</v>
      </c>
      <c r="L102" s="47">
        <v>3.0291611306526076</v>
      </c>
      <c r="M102" s="47">
        <v>28.052982677968764</v>
      </c>
      <c r="N102" s="47">
        <v>0</v>
      </c>
      <c r="O102" s="47">
        <v>0</v>
      </c>
      <c r="P102" s="47">
        <v>60.948672666396192</v>
      </c>
      <c r="R102" s="45" t="s">
        <v>274</v>
      </c>
      <c r="S102" t="s">
        <v>276</v>
      </c>
      <c r="T102" s="47">
        <v>3.0291611306526076</v>
      </c>
      <c r="U102" s="47">
        <v>28.052982677968764</v>
      </c>
      <c r="V102" s="47">
        <v>0</v>
      </c>
      <c r="W102" s="47">
        <v>0</v>
      </c>
      <c r="X102" s="47">
        <v>60.948672666396192</v>
      </c>
      <c r="Z102" s="45" t="s">
        <v>274</v>
      </c>
      <c r="AA102" t="s">
        <v>276</v>
      </c>
      <c r="AB102" s="47">
        <v>3.0291611306526076</v>
      </c>
      <c r="AC102" s="47">
        <v>28.052982677968764</v>
      </c>
      <c r="AD102" s="47">
        <v>0</v>
      </c>
      <c r="AE102" s="47">
        <v>0</v>
      </c>
      <c r="AF102" s="47">
        <v>60.948672666396192</v>
      </c>
      <c r="AH102" s="45" t="s">
        <v>274</v>
      </c>
      <c r="AI102" t="s">
        <v>276</v>
      </c>
      <c r="AJ102" s="47">
        <v>3.0291611306526076</v>
      </c>
      <c r="AK102" s="47">
        <v>28.052982677968764</v>
      </c>
      <c r="AL102" s="47">
        <v>0</v>
      </c>
      <c r="AM102" s="47">
        <v>0</v>
      </c>
      <c r="AN102" s="47">
        <v>60.948672666396192</v>
      </c>
    </row>
    <row r="103" spans="2:40" x14ac:dyDescent="0.25">
      <c r="B103" s="45" t="s">
        <v>274</v>
      </c>
      <c r="C103" t="s">
        <v>95</v>
      </c>
      <c r="D103" s="47">
        <v>3.0291611306526076</v>
      </c>
      <c r="E103" s="47">
        <v>28.052982677968764</v>
      </c>
      <c r="F103" s="47">
        <v>0</v>
      </c>
      <c r="G103" s="47">
        <v>0</v>
      </c>
      <c r="H103" s="47">
        <v>60.948672666396192</v>
      </c>
      <c r="J103" s="45" t="s">
        <v>274</v>
      </c>
      <c r="K103" t="s">
        <v>95</v>
      </c>
      <c r="L103" s="47">
        <v>3.0291611306526076</v>
      </c>
      <c r="M103" s="47">
        <v>28.052982677968764</v>
      </c>
      <c r="N103" s="47">
        <v>0</v>
      </c>
      <c r="O103" s="47">
        <v>0</v>
      </c>
      <c r="P103" s="47">
        <v>60.948672666396192</v>
      </c>
      <c r="R103" s="45" t="s">
        <v>274</v>
      </c>
      <c r="S103" t="s">
        <v>95</v>
      </c>
      <c r="T103" s="47">
        <v>3.0291611306526076</v>
      </c>
      <c r="U103" s="47">
        <v>28.052982677968764</v>
      </c>
      <c r="V103" s="47">
        <v>0</v>
      </c>
      <c r="W103" s="47">
        <v>0</v>
      </c>
      <c r="X103" s="47">
        <v>60.948672666396192</v>
      </c>
      <c r="Z103" s="45" t="s">
        <v>274</v>
      </c>
      <c r="AA103" t="s">
        <v>95</v>
      </c>
      <c r="AB103" s="47">
        <v>3.0291611306526076</v>
      </c>
      <c r="AC103" s="47">
        <v>28.052982677968764</v>
      </c>
      <c r="AD103" s="47">
        <v>0</v>
      </c>
      <c r="AE103" s="47">
        <v>0</v>
      </c>
      <c r="AF103" s="47">
        <v>60.948672666396192</v>
      </c>
      <c r="AH103" s="45" t="s">
        <v>274</v>
      </c>
      <c r="AI103" t="s">
        <v>95</v>
      </c>
      <c r="AJ103" s="47">
        <v>3.0291611306526076</v>
      </c>
      <c r="AK103" s="47">
        <v>28.052982677968764</v>
      </c>
      <c r="AL103" s="47">
        <v>0</v>
      </c>
      <c r="AM103" s="47">
        <v>0</v>
      </c>
      <c r="AN103" s="47">
        <v>60.948672666396192</v>
      </c>
    </row>
    <row r="104" spans="2:40" x14ac:dyDescent="0.25">
      <c r="B104" s="45" t="s">
        <v>274</v>
      </c>
      <c r="C104" t="s">
        <v>93</v>
      </c>
      <c r="D104" s="47">
        <v>3.0291611306526076</v>
      </c>
      <c r="E104" s="47">
        <v>28.052982677968764</v>
      </c>
      <c r="F104" s="47">
        <v>0</v>
      </c>
      <c r="G104" s="47">
        <v>0</v>
      </c>
      <c r="H104" s="47">
        <v>60.948672666396192</v>
      </c>
      <c r="J104" s="45" t="s">
        <v>274</v>
      </c>
      <c r="K104" t="s">
        <v>93</v>
      </c>
      <c r="L104" s="47">
        <v>3.0291611306526076</v>
      </c>
      <c r="M104" s="47">
        <v>28.052982677968764</v>
      </c>
      <c r="N104" s="47">
        <v>0</v>
      </c>
      <c r="O104" s="47">
        <v>0</v>
      </c>
      <c r="P104" s="47">
        <v>60.948672666396192</v>
      </c>
      <c r="R104" s="45" t="s">
        <v>274</v>
      </c>
      <c r="S104" t="s">
        <v>93</v>
      </c>
      <c r="T104" s="47">
        <v>3.0291611306526076</v>
      </c>
      <c r="U104" s="47">
        <v>28.052982677968764</v>
      </c>
      <c r="V104" s="47">
        <v>0</v>
      </c>
      <c r="W104" s="47">
        <v>0</v>
      </c>
      <c r="X104" s="47">
        <v>60.948672666396192</v>
      </c>
      <c r="Z104" s="45" t="s">
        <v>274</v>
      </c>
      <c r="AA104" t="s">
        <v>93</v>
      </c>
      <c r="AB104" s="47">
        <v>3.0291611306526076</v>
      </c>
      <c r="AC104" s="47">
        <v>28.052982677968764</v>
      </c>
      <c r="AD104" s="47">
        <v>0</v>
      </c>
      <c r="AE104" s="47">
        <v>0</v>
      </c>
      <c r="AF104" s="47">
        <v>60.948672666396192</v>
      </c>
      <c r="AH104" s="45" t="s">
        <v>274</v>
      </c>
      <c r="AI104" t="s">
        <v>93</v>
      </c>
      <c r="AJ104" s="47">
        <v>3.0291611306526076</v>
      </c>
      <c r="AK104" s="47">
        <v>28.052982677968764</v>
      </c>
      <c r="AL104" s="47">
        <v>0</v>
      </c>
      <c r="AM104" s="47">
        <v>0</v>
      </c>
      <c r="AN104" s="47">
        <v>60.948672666396192</v>
      </c>
    </row>
    <row r="105" spans="2:40" x14ac:dyDescent="0.25">
      <c r="B105" s="45" t="s">
        <v>274</v>
      </c>
      <c r="C105" t="s">
        <v>87</v>
      </c>
      <c r="D105" s="47">
        <v>3.0291611306526076</v>
      </c>
      <c r="E105" s="47">
        <v>28.052982677968764</v>
      </c>
      <c r="F105" s="47">
        <v>0</v>
      </c>
      <c r="G105" s="47">
        <v>0</v>
      </c>
      <c r="H105" s="47">
        <v>60.948672666396192</v>
      </c>
      <c r="J105" s="45" t="s">
        <v>274</v>
      </c>
      <c r="K105" t="s">
        <v>87</v>
      </c>
      <c r="L105" s="47">
        <v>3.0291611306526076</v>
      </c>
      <c r="M105" s="47">
        <v>28.052982677968764</v>
      </c>
      <c r="N105" s="47">
        <v>0</v>
      </c>
      <c r="O105" s="47">
        <v>0</v>
      </c>
      <c r="P105" s="47">
        <v>60.948672666396192</v>
      </c>
      <c r="R105" s="45" t="s">
        <v>274</v>
      </c>
      <c r="S105" t="s">
        <v>87</v>
      </c>
      <c r="T105" s="47">
        <v>3.0291611306526076</v>
      </c>
      <c r="U105" s="47">
        <v>28.052982677968764</v>
      </c>
      <c r="V105" s="47">
        <v>0</v>
      </c>
      <c r="W105" s="47">
        <v>0</v>
      </c>
      <c r="X105" s="47">
        <v>60.948672666396192</v>
      </c>
      <c r="Z105" s="45" t="s">
        <v>274</v>
      </c>
      <c r="AA105" t="s">
        <v>87</v>
      </c>
      <c r="AB105" s="47">
        <v>3.0291611306526076</v>
      </c>
      <c r="AC105" s="47">
        <v>28.052982677968764</v>
      </c>
      <c r="AD105" s="47">
        <v>0</v>
      </c>
      <c r="AE105" s="47">
        <v>0</v>
      </c>
      <c r="AF105" s="47">
        <v>60.948672666396192</v>
      </c>
      <c r="AH105" s="45" t="s">
        <v>274</v>
      </c>
      <c r="AI105" t="s">
        <v>87</v>
      </c>
      <c r="AJ105" s="47">
        <v>3.0291611306526076</v>
      </c>
      <c r="AK105" s="47">
        <v>28.052982677968764</v>
      </c>
      <c r="AL105" s="47">
        <v>0</v>
      </c>
      <c r="AM105" s="47">
        <v>0</v>
      </c>
      <c r="AN105" s="47">
        <v>60.948672666396192</v>
      </c>
    </row>
    <row r="106" spans="2:40" x14ac:dyDescent="0.25">
      <c r="B106" s="45" t="s">
        <v>274</v>
      </c>
      <c r="C106" t="s">
        <v>88</v>
      </c>
      <c r="D106" s="47">
        <v>3.0291611306526076</v>
      </c>
      <c r="E106" s="47">
        <v>28.052982677968764</v>
      </c>
      <c r="F106" s="47">
        <v>0</v>
      </c>
      <c r="G106" s="47">
        <v>0</v>
      </c>
      <c r="H106" s="47">
        <v>60.948672666396192</v>
      </c>
      <c r="J106" s="45" t="s">
        <v>274</v>
      </c>
      <c r="K106" t="s">
        <v>88</v>
      </c>
      <c r="L106" s="47">
        <v>3.0291611306526076</v>
      </c>
      <c r="M106" s="47">
        <v>28.052982677968764</v>
      </c>
      <c r="N106" s="47">
        <v>0</v>
      </c>
      <c r="O106" s="47">
        <v>0</v>
      </c>
      <c r="P106" s="47">
        <v>60.948672666396192</v>
      </c>
      <c r="R106" s="45" t="s">
        <v>274</v>
      </c>
      <c r="S106" t="s">
        <v>88</v>
      </c>
      <c r="T106" s="47">
        <v>3.0291611306526076</v>
      </c>
      <c r="U106" s="47">
        <v>28.052982677968764</v>
      </c>
      <c r="V106" s="47">
        <v>0</v>
      </c>
      <c r="W106" s="47">
        <v>0</v>
      </c>
      <c r="X106" s="47">
        <v>60.948672666396192</v>
      </c>
      <c r="Z106" s="45" t="s">
        <v>274</v>
      </c>
      <c r="AA106" t="s">
        <v>88</v>
      </c>
      <c r="AB106" s="47">
        <v>3.0291611306526076</v>
      </c>
      <c r="AC106" s="47">
        <v>28.052982677968764</v>
      </c>
      <c r="AD106" s="47">
        <v>0</v>
      </c>
      <c r="AE106" s="47">
        <v>0</v>
      </c>
      <c r="AF106" s="47">
        <v>60.948672666396192</v>
      </c>
      <c r="AH106" s="45" t="s">
        <v>274</v>
      </c>
      <c r="AI106" t="s">
        <v>88</v>
      </c>
      <c r="AJ106" s="47">
        <v>3.0291611306526076</v>
      </c>
      <c r="AK106" s="47">
        <v>28.052982677968764</v>
      </c>
      <c r="AL106" s="47">
        <v>0</v>
      </c>
      <c r="AM106" s="47">
        <v>0</v>
      </c>
      <c r="AN106" s="47">
        <v>60.948672666396192</v>
      </c>
    </row>
    <row r="108" spans="2:40" x14ac:dyDescent="0.25">
      <c r="T108" s="106" t="s">
        <v>249</v>
      </c>
      <c r="U108" s="109"/>
      <c r="V108" s="109"/>
      <c r="W108" s="109"/>
      <c r="X108" s="110"/>
      <c r="AB108" s="106" t="s">
        <v>249</v>
      </c>
      <c r="AC108" s="107"/>
      <c r="AD108" s="107"/>
      <c r="AE108" s="107"/>
      <c r="AF108" s="108"/>
      <c r="AJ108" s="106" t="s">
        <v>249</v>
      </c>
      <c r="AK108" s="107"/>
      <c r="AL108" s="107"/>
      <c r="AM108" s="107"/>
      <c r="AN108" s="108"/>
    </row>
    <row r="109" spans="2:40" x14ac:dyDescent="0.25">
      <c r="L109" s="106" t="s">
        <v>249</v>
      </c>
      <c r="M109" s="109"/>
      <c r="N109" s="109"/>
      <c r="O109" s="109"/>
      <c r="P109" s="110"/>
      <c r="T109" s="52"/>
      <c r="U109" s="1"/>
      <c r="V109" s="1"/>
      <c r="W109" s="1"/>
      <c r="X109" s="1"/>
      <c r="AB109" s="52"/>
      <c r="AC109" s="1"/>
      <c r="AD109" s="1"/>
      <c r="AE109" s="1"/>
      <c r="AF109" s="1"/>
      <c r="AJ109" s="52"/>
      <c r="AK109" s="1"/>
      <c r="AL109" s="1"/>
      <c r="AM109" s="1"/>
      <c r="AN109" s="1"/>
    </row>
    <row r="110" spans="2:40" x14ac:dyDescent="0.25">
      <c r="B110" s="48" t="s">
        <v>251</v>
      </c>
      <c r="C110" s="49"/>
      <c r="J110" s="48" t="s">
        <v>251</v>
      </c>
      <c r="K110" s="49"/>
      <c r="L110" s="52"/>
      <c r="M110" s="1"/>
      <c r="N110" s="1"/>
      <c r="O110" s="1"/>
      <c r="P110" s="1"/>
      <c r="T110" s="50"/>
      <c r="U110" s="50"/>
      <c r="V110" s="50"/>
      <c r="W110" s="50"/>
      <c r="X110" s="50"/>
      <c r="AB110" s="50"/>
      <c r="AC110" s="50"/>
      <c r="AD110" s="50"/>
      <c r="AE110" s="50"/>
      <c r="AF110" s="50"/>
      <c r="AJ110" s="50"/>
      <c r="AK110" s="50"/>
      <c r="AL110" s="50"/>
      <c r="AM110" s="50"/>
      <c r="AN110" s="50"/>
    </row>
    <row r="111" spans="2:40" x14ac:dyDescent="0.25">
      <c r="B111" s="48" t="s">
        <v>252</v>
      </c>
      <c r="C111" s="49"/>
      <c r="J111" s="48" t="s">
        <v>252</v>
      </c>
      <c r="K111" s="49"/>
      <c r="L111" s="51">
        <v>0</v>
      </c>
      <c r="M111" s="51">
        <v>0</v>
      </c>
      <c r="N111" s="51" t="s">
        <v>277</v>
      </c>
      <c r="O111" s="51" t="s">
        <v>277</v>
      </c>
      <c r="P111" s="51">
        <v>0</v>
      </c>
      <c r="T111" s="51">
        <v>0</v>
      </c>
      <c r="U111" s="51">
        <v>0</v>
      </c>
      <c r="V111" s="51" t="s">
        <v>277</v>
      </c>
      <c r="W111" s="51" t="s">
        <v>277</v>
      </c>
      <c r="X111" s="51">
        <v>0</v>
      </c>
      <c r="AB111" s="51">
        <v>0</v>
      </c>
      <c r="AC111" s="51">
        <v>0</v>
      </c>
      <c r="AD111" s="51" t="s">
        <v>277</v>
      </c>
      <c r="AE111" s="51" t="s">
        <v>277</v>
      </c>
      <c r="AF111" s="51">
        <v>0</v>
      </c>
      <c r="AJ111" s="51">
        <v>0</v>
      </c>
      <c r="AK111" s="51">
        <v>0</v>
      </c>
      <c r="AL111" s="51" t="s">
        <v>277</v>
      </c>
      <c r="AM111" s="51" t="s">
        <v>277</v>
      </c>
      <c r="AN111" s="51">
        <v>0</v>
      </c>
    </row>
    <row r="112" spans="2:40" x14ac:dyDescent="0.25">
      <c r="B112" s="48" t="s">
        <v>252</v>
      </c>
      <c r="C112" s="49" t="s">
        <v>31</v>
      </c>
      <c r="J112" s="48" t="s">
        <v>252</v>
      </c>
      <c r="K112" s="49" t="s">
        <v>31</v>
      </c>
      <c r="L112" s="51">
        <v>0</v>
      </c>
      <c r="M112" s="51">
        <v>0</v>
      </c>
      <c r="N112" s="51" t="s">
        <v>277</v>
      </c>
      <c r="O112" s="51" t="s">
        <v>277</v>
      </c>
      <c r="P112" s="51">
        <v>0</v>
      </c>
      <c r="T112" s="51">
        <v>0</v>
      </c>
      <c r="U112" s="51">
        <v>0</v>
      </c>
      <c r="V112" s="51" t="s">
        <v>277</v>
      </c>
      <c r="W112" s="51" t="s">
        <v>277</v>
      </c>
      <c r="X112" s="51">
        <v>0</v>
      </c>
      <c r="AB112" s="51">
        <v>0</v>
      </c>
      <c r="AC112" s="51">
        <v>0</v>
      </c>
      <c r="AD112" s="51" t="s">
        <v>277</v>
      </c>
      <c r="AE112" s="51" t="s">
        <v>277</v>
      </c>
      <c r="AF112" s="51">
        <v>0</v>
      </c>
      <c r="AJ112" s="51">
        <v>0</v>
      </c>
      <c r="AK112" s="51">
        <v>0</v>
      </c>
      <c r="AL112" s="51" t="s">
        <v>277</v>
      </c>
      <c r="AM112" s="51" t="s">
        <v>277</v>
      </c>
      <c r="AN112" s="51">
        <v>0</v>
      </c>
    </row>
    <row r="113" spans="2:40" x14ac:dyDescent="0.25">
      <c r="B113" s="48" t="s">
        <v>252</v>
      </c>
      <c r="C113" s="49" t="s">
        <v>253</v>
      </c>
      <c r="J113" s="48" t="s">
        <v>252</v>
      </c>
      <c r="K113" s="49" t="s">
        <v>253</v>
      </c>
      <c r="L113" s="51">
        <v>0</v>
      </c>
      <c r="M113" s="51">
        <v>0</v>
      </c>
      <c r="N113" s="51" t="s">
        <v>277</v>
      </c>
      <c r="O113" s="51" t="s">
        <v>277</v>
      </c>
      <c r="P113" s="51">
        <v>0</v>
      </c>
      <c r="T113" s="51">
        <v>0</v>
      </c>
      <c r="U113" s="51">
        <v>0</v>
      </c>
      <c r="V113" s="51" t="s">
        <v>277</v>
      </c>
      <c r="W113" s="51" t="s">
        <v>277</v>
      </c>
      <c r="X113" s="51">
        <v>0</v>
      </c>
      <c r="AB113" s="51">
        <v>0</v>
      </c>
      <c r="AC113" s="51">
        <v>0</v>
      </c>
      <c r="AD113" s="51" t="s">
        <v>277</v>
      </c>
      <c r="AE113" s="51" t="s">
        <v>277</v>
      </c>
      <c r="AF113" s="51">
        <v>0</v>
      </c>
      <c r="AJ113" s="51">
        <v>0</v>
      </c>
      <c r="AK113" s="51">
        <v>0</v>
      </c>
      <c r="AL113" s="51" t="s">
        <v>277</v>
      </c>
      <c r="AM113" s="51" t="s">
        <v>277</v>
      </c>
      <c r="AN113" s="51">
        <v>0</v>
      </c>
    </row>
    <row r="114" spans="2:40" x14ac:dyDescent="0.25">
      <c r="B114" s="48" t="s">
        <v>252</v>
      </c>
      <c r="C114" s="49" t="s">
        <v>27</v>
      </c>
      <c r="J114" s="48" t="s">
        <v>252</v>
      </c>
      <c r="K114" s="49" t="s">
        <v>27</v>
      </c>
      <c r="L114" s="51">
        <v>0</v>
      </c>
      <c r="M114" s="51">
        <v>0</v>
      </c>
      <c r="N114" s="51" t="s">
        <v>277</v>
      </c>
      <c r="O114" s="51" t="s">
        <v>277</v>
      </c>
      <c r="P114" s="51">
        <v>0</v>
      </c>
      <c r="T114" s="51">
        <v>0</v>
      </c>
      <c r="U114" s="51">
        <v>0</v>
      </c>
      <c r="V114" s="51" t="s">
        <v>277</v>
      </c>
      <c r="W114" s="51" t="s">
        <v>277</v>
      </c>
      <c r="X114" s="51">
        <v>0</v>
      </c>
      <c r="AB114" s="51">
        <v>0</v>
      </c>
      <c r="AC114" s="51">
        <v>0</v>
      </c>
      <c r="AD114" s="51" t="s">
        <v>277</v>
      </c>
      <c r="AE114" s="51" t="s">
        <v>277</v>
      </c>
      <c r="AF114" s="51">
        <v>0</v>
      </c>
      <c r="AJ114" s="51">
        <v>0</v>
      </c>
      <c r="AK114" s="51">
        <v>0</v>
      </c>
      <c r="AL114" s="51" t="s">
        <v>277</v>
      </c>
      <c r="AM114" s="51" t="s">
        <v>277</v>
      </c>
      <c r="AN114" s="51">
        <v>0</v>
      </c>
    </row>
    <row r="115" spans="2:40" x14ac:dyDescent="0.25">
      <c r="B115" s="48"/>
      <c r="C115" s="49"/>
      <c r="J115" s="48"/>
      <c r="K115" s="49"/>
      <c r="L115" s="51"/>
      <c r="M115" s="51"/>
      <c r="N115" s="51"/>
      <c r="O115" s="51"/>
      <c r="P115" s="51"/>
    </row>
    <row r="116" spans="2:40" x14ac:dyDescent="0.25">
      <c r="B116" s="48" t="s">
        <v>254</v>
      </c>
      <c r="C116" s="49"/>
      <c r="J116" s="48" t="s">
        <v>254</v>
      </c>
      <c r="K116" s="49"/>
      <c r="L116" s="51">
        <v>0</v>
      </c>
      <c r="M116" s="51">
        <v>0</v>
      </c>
      <c r="N116" s="51">
        <v>0</v>
      </c>
      <c r="O116" s="51">
        <v>0</v>
      </c>
      <c r="P116" s="51">
        <v>0</v>
      </c>
      <c r="T116" s="51">
        <v>0</v>
      </c>
      <c r="U116" s="51">
        <v>0</v>
      </c>
      <c r="V116" s="51">
        <v>0</v>
      </c>
      <c r="W116" s="51">
        <v>0</v>
      </c>
      <c r="X116" s="51">
        <v>0</v>
      </c>
      <c r="AB116" s="51">
        <v>0</v>
      </c>
      <c r="AC116" s="51">
        <v>0</v>
      </c>
      <c r="AD116" s="51">
        <v>0</v>
      </c>
      <c r="AE116" s="51">
        <v>0</v>
      </c>
      <c r="AF116" s="51">
        <v>0</v>
      </c>
      <c r="AJ116" s="51">
        <v>0</v>
      </c>
      <c r="AK116" s="51">
        <v>0</v>
      </c>
      <c r="AL116" s="51">
        <v>0</v>
      </c>
      <c r="AM116" s="51">
        <v>0</v>
      </c>
      <c r="AN116" s="51">
        <v>0</v>
      </c>
    </row>
    <row r="117" spans="2:40" x14ac:dyDescent="0.25">
      <c r="B117" s="48" t="s">
        <v>254</v>
      </c>
      <c r="C117" s="49" t="s">
        <v>176</v>
      </c>
      <c r="J117" s="48" t="s">
        <v>254</v>
      </c>
      <c r="K117" s="49" t="s">
        <v>176</v>
      </c>
      <c r="L117" s="51">
        <v>0</v>
      </c>
      <c r="M117" s="51">
        <v>0</v>
      </c>
      <c r="N117" s="51">
        <v>0</v>
      </c>
      <c r="O117" s="51">
        <v>0</v>
      </c>
      <c r="P117" s="51">
        <v>0</v>
      </c>
      <c r="T117" s="51">
        <v>0</v>
      </c>
      <c r="U117" s="51">
        <v>0</v>
      </c>
      <c r="V117" s="51">
        <v>0</v>
      </c>
      <c r="W117" s="51">
        <v>0</v>
      </c>
      <c r="X117" s="51">
        <v>0</v>
      </c>
      <c r="AB117" s="51">
        <v>0</v>
      </c>
      <c r="AC117" s="51">
        <v>0</v>
      </c>
      <c r="AD117" s="51">
        <v>0</v>
      </c>
      <c r="AE117" s="51">
        <v>0</v>
      </c>
      <c r="AF117" s="51">
        <v>0</v>
      </c>
      <c r="AJ117" s="51">
        <v>0</v>
      </c>
      <c r="AK117" s="51">
        <v>0</v>
      </c>
      <c r="AL117" s="51">
        <v>0</v>
      </c>
      <c r="AM117" s="51">
        <v>0</v>
      </c>
      <c r="AN117" s="51">
        <v>0</v>
      </c>
    </row>
    <row r="118" spans="2:40" x14ac:dyDescent="0.25">
      <c r="B118" s="48" t="s">
        <v>254</v>
      </c>
      <c r="C118" s="49" t="s">
        <v>178</v>
      </c>
      <c r="J118" s="48" t="s">
        <v>254</v>
      </c>
      <c r="K118" s="49" t="s">
        <v>178</v>
      </c>
      <c r="L118" s="51">
        <v>0</v>
      </c>
      <c r="M118" s="51">
        <v>0</v>
      </c>
      <c r="N118" s="51">
        <v>0</v>
      </c>
      <c r="O118" s="51">
        <v>0</v>
      </c>
      <c r="P118" s="51">
        <v>0</v>
      </c>
      <c r="T118" s="51">
        <v>0</v>
      </c>
      <c r="U118" s="51">
        <v>0</v>
      </c>
      <c r="V118" s="51">
        <v>0</v>
      </c>
      <c r="W118" s="51">
        <v>0</v>
      </c>
      <c r="X118" s="51">
        <v>0</v>
      </c>
      <c r="AB118" s="51">
        <v>0</v>
      </c>
      <c r="AC118" s="51">
        <v>0</v>
      </c>
      <c r="AD118" s="51">
        <v>0</v>
      </c>
      <c r="AE118" s="51">
        <v>0</v>
      </c>
      <c r="AF118" s="51">
        <v>0</v>
      </c>
      <c r="AJ118" s="51">
        <v>0</v>
      </c>
      <c r="AK118" s="51">
        <v>0</v>
      </c>
      <c r="AL118" s="51">
        <v>0</v>
      </c>
      <c r="AM118" s="51">
        <v>0</v>
      </c>
      <c r="AN118" s="51">
        <v>0</v>
      </c>
    </row>
    <row r="119" spans="2:40" x14ac:dyDescent="0.25">
      <c r="B119" s="48"/>
      <c r="C119" s="49"/>
      <c r="J119" s="48"/>
      <c r="K119" s="49"/>
      <c r="L119" s="51"/>
      <c r="M119" s="51"/>
      <c r="N119" s="51"/>
      <c r="O119" s="51"/>
      <c r="P119" s="51"/>
    </row>
    <row r="120" spans="2:40" x14ac:dyDescent="0.25">
      <c r="B120" s="48" t="s">
        <v>255</v>
      </c>
      <c r="C120" s="49"/>
      <c r="J120" s="48" t="s">
        <v>255</v>
      </c>
      <c r="K120" s="49"/>
      <c r="L120" s="51">
        <v>0</v>
      </c>
      <c r="M120" s="51">
        <v>0</v>
      </c>
      <c r="N120" s="51" t="s">
        <v>277</v>
      </c>
      <c r="O120" s="51" t="s">
        <v>277</v>
      </c>
      <c r="P120" s="51">
        <v>0</v>
      </c>
      <c r="T120" s="51">
        <v>0</v>
      </c>
      <c r="U120" s="51">
        <v>0</v>
      </c>
      <c r="V120" s="51" t="s">
        <v>277</v>
      </c>
      <c r="W120" s="51" t="s">
        <v>277</v>
      </c>
      <c r="X120" s="51">
        <v>0</v>
      </c>
      <c r="AB120" s="51">
        <v>0</v>
      </c>
      <c r="AC120" s="51">
        <v>0</v>
      </c>
      <c r="AD120" s="51" t="s">
        <v>277</v>
      </c>
      <c r="AE120" s="51" t="s">
        <v>277</v>
      </c>
      <c r="AF120" s="51">
        <v>0</v>
      </c>
      <c r="AJ120" s="51">
        <v>0</v>
      </c>
      <c r="AK120" s="51">
        <v>0</v>
      </c>
      <c r="AL120" s="51" t="s">
        <v>277</v>
      </c>
      <c r="AM120" s="51" t="s">
        <v>277</v>
      </c>
      <c r="AN120" s="51">
        <v>0</v>
      </c>
    </row>
    <row r="121" spans="2:40" x14ac:dyDescent="0.25">
      <c r="B121" s="48" t="s">
        <v>255</v>
      </c>
      <c r="C121" s="49" t="s">
        <v>180</v>
      </c>
      <c r="J121" s="48" t="s">
        <v>255</v>
      </c>
      <c r="K121" s="49" t="s">
        <v>180</v>
      </c>
      <c r="L121" s="51">
        <v>0</v>
      </c>
      <c r="M121" s="51">
        <v>0</v>
      </c>
      <c r="N121" s="51" t="s">
        <v>277</v>
      </c>
      <c r="O121" s="51" t="s">
        <v>277</v>
      </c>
      <c r="P121" s="51">
        <v>0</v>
      </c>
      <c r="T121" s="51">
        <v>0</v>
      </c>
      <c r="U121" s="51">
        <v>0</v>
      </c>
      <c r="V121" s="51" t="s">
        <v>277</v>
      </c>
      <c r="W121" s="51" t="s">
        <v>277</v>
      </c>
      <c r="X121" s="51">
        <v>0</v>
      </c>
      <c r="AB121" s="51">
        <v>0</v>
      </c>
      <c r="AC121" s="51">
        <v>0</v>
      </c>
      <c r="AD121" s="51" t="s">
        <v>277</v>
      </c>
      <c r="AE121" s="51" t="s">
        <v>277</v>
      </c>
      <c r="AF121" s="51">
        <v>0</v>
      </c>
      <c r="AJ121" s="51">
        <v>0</v>
      </c>
      <c r="AK121" s="51">
        <v>0</v>
      </c>
      <c r="AL121" s="51" t="s">
        <v>277</v>
      </c>
      <c r="AM121" s="51" t="s">
        <v>277</v>
      </c>
      <c r="AN121" s="51">
        <v>0</v>
      </c>
    </row>
    <row r="122" spans="2:40" x14ac:dyDescent="0.25">
      <c r="B122" s="48" t="s">
        <v>255</v>
      </c>
      <c r="C122" s="49" t="s">
        <v>71</v>
      </c>
      <c r="J122" s="48" t="s">
        <v>255</v>
      </c>
      <c r="K122" s="49" t="s">
        <v>71</v>
      </c>
      <c r="L122" s="51">
        <v>0</v>
      </c>
      <c r="M122" s="51">
        <v>0</v>
      </c>
      <c r="N122" s="51" t="s">
        <v>277</v>
      </c>
      <c r="O122" s="51" t="s">
        <v>277</v>
      </c>
      <c r="P122" s="51">
        <v>0</v>
      </c>
      <c r="T122" s="51">
        <v>0</v>
      </c>
      <c r="U122" s="51">
        <v>0</v>
      </c>
      <c r="V122" s="51" t="s">
        <v>277</v>
      </c>
      <c r="W122" s="51" t="s">
        <v>277</v>
      </c>
      <c r="X122" s="51">
        <v>0</v>
      </c>
      <c r="AB122" s="51">
        <v>0</v>
      </c>
      <c r="AC122" s="51">
        <v>0</v>
      </c>
      <c r="AD122" s="51" t="s">
        <v>277</v>
      </c>
      <c r="AE122" s="51" t="s">
        <v>277</v>
      </c>
      <c r="AF122" s="51">
        <v>0</v>
      </c>
      <c r="AJ122" s="51">
        <v>0</v>
      </c>
      <c r="AK122" s="51">
        <v>0</v>
      </c>
      <c r="AL122" s="51" t="s">
        <v>277</v>
      </c>
      <c r="AM122" s="51" t="s">
        <v>277</v>
      </c>
      <c r="AN122" s="51">
        <v>0</v>
      </c>
    </row>
    <row r="123" spans="2:40" x14ac:dyDescent="0.25">
      <c r="B123" s="48" t="s">
        <v>255</v>
      </c>
      <c r="C123" s="49" t="s">
        <v>256</v>
      </c>
      <c r="J123" s="48" t="s">
        <v>255</v>
      </c>
      <c r="K123" s="49" t="s">
        <v>256</v>
      </c>
      <c r="L123" s="51">
        <v>0</v>
      </c>
      <c r="M123" s="51">
        <v>0</v>
      </c>
      <c r="N123" s="51" t="s">
        <v>277</v>
      </c>
      <c r="O123" s="51" t="s">
        <v>277</v>
      </c>
      <c r="P123" s="51">
        <v>0</v>
      </c>
      <c r="T123" s="51">
        <v>0</v>
      </c>
      <c r="U123" s="51">
        <v>0</v>
      </c>
      <c r="V123" s="51" t="s">
        <v>277</v>
      </c>
      <c r="W123" s="51" t="s">
        <v>277</v>
      </c>
      <c r="X123" s="51">
        <v>0</v>
      </c>
      <c r="AB123" s="51">
        <v>0</v>
      </c>
      <c r="AC123" s="51">
        <v>0</v>
      </c>
      <c r="AD123" s="51" t="s">
        <v>277</v>
      </c>
      <c r="AE123" s="51" t="s">
        <v>277</v>
      </c>
      <c r="AF123" s="51">
        <v>0</v>
      </c>
      <c r="AJ123" s="51">
        <v>0</v>
      </c>
      <c r="AK123" s="51">
        <v>0</v>
      </c>
      <c r="AL123" s="51" t="s">
        <v>277</v>
      </c>
      <c r="AM123" s="51" t="s">
        <v>277</v>
      </c>
      <c r="AN123" s="51">
        <v>0</v>
      </c>
    </row>
    <row r="124" spans="2:40" x14ac:dyDescent="0.25">
      <c r="B124" s="48" t="s">
        <v>255</v>
      </c>
      <c r="C124" s="49" t="s">
        <v>257</v>
      </c>
      <c r="J124" s="48" t="s">
        <v>255</v>
      </c>
      <c r="K124" s="49" t="s">
        <v>257</v>
      </c>
      <c r="L124" s="51">
        <v>0</v>
      </c>
      <c r="M124" s="51">
        <v>0</v>
      </c>
      <c r="N124" s="51" t="s">
        <v>277</v>
      </c>
      <c r="O124" s="51" t="s">
        <v>277</v>
      </c>
      <c r="P124" s="51">
        <v>0</v>
      </c>
      <c r="T124" s="51">
        <v>0</v>
      </c>
      <c r="U124" s="51">
        <v>0</v>
      </c>
      <c r="V124" s="51" t="s">
        <v>277</v>
      </c>
      <c r="W124" s="51" t="s">
        <v>277</v>
      </c>
      <c r="X124" s="51">
        <v>0</v>
      </c>
      <c r="AB124" s="51">
        <v>0</v>
      </c>
      <c r="AC124" s="51">
        <v>0</v>
      </c>
      <c r="AD124" s="51" t="s">
        <v>277</v>
      </c>
      <c r="AE124" s="51" t="s">
        <v>277</v>
      </c>
      <c r="AF124" s="51">
        <v>0</v>
      </c>
      <c r="AJ124" s="51">
        <v>0</v>
      </c>
      <c r="AK124" s="51">
        <v>0</v>
      </c>
      <c r="AL124" s="51" t="s">
        <v>277</v>
      </c>
      <c r="AM124" s="51" t="s">
        <v>277</v>
      </c>
      <c r="AN124" s="51">
        <v>0</v>
      </c>
    </row>
    <row r="125" spans="2:40" x14ac:dyDescent="0.25">
      <c r="B125" s="48" t="s">
        <v>255</v>
      </c>
      <c r="C125" s="49" t="s">
        <v>258</v>
      </c>
      <c r="J125" s="48" t="s">
        <v>255</v>
      </c>
      <c r="K125" s="49" t="s">
        <v>258</v>
      </c>
      <c r="L125" s="51">
        <v>0</v>
      </c>
      <c r="M125" s="51">
        <v>0</v>
      </c>
      <c r="N125" s="51" t="s">
        <v>277</v>
      </c>
      <c r="O125" s="51" t="s">
        <v>277</v>
      </c>
      <c r="P125" s="51">
        <v>0</v>
      </c>
      <c r="T125" s="51">
        <v>0</v>
      </c>
      <c r="U125" s="51">
        <v>0</v>
      </c>
      <c r="V125" s="51" t="s">
        <v>277</v>
      </c>
      <c r="W125" s="51" t="s">
        <v>277</v>
      </c>
      <c r="X125" s="51">
        <v>0</v>
      </c>
      <c r="AB125" s="51">
        <v>0</v>
      </c>
      <c r="AC125" s="51">
        <v>0</v>
      </c>
      <c r="AD125" s="51" t="s">
        <v>277</v>
      </c>
      <c r="AE125" s="51" t="s">
        <v>277</v>
      </c>
      <c r="AF125" s="51">
        <v>0</v>
      </c>
      <c r="AJ125" s="51">
        <v>0</v>
      </c>
      <c r="AK125" s="51">
        <v>0</v>
      </c>
      <c r="AL125" s="51" t="s">
        <v>277</v>
      </c>
      <c r="AM125" s="51" t="s">
        <v>277</v>
      </c>
      <c r="AN125" s="51">
        <v>0</v>
      </c>
    </row>
    <row r="126" spans="2:40" x14ac:dyDescent="0.25">
      <c r="B126" s="48" t="s">
        <v>255</v>
      </c>
      <c r="C126" s="49" t="s">
        <v>30</v>
      </c>
      <c r="J126" s="48" t="s">
        <v>255</v>
      </c>
      <c r="K126" s="49" t="s">
        <v>30</v>
      </c>
      <c r="L126" s="51">
        <v>0</v>
      </c>
      <c r="M126" s="51">
        <v>0</v>
      </c>
      <c r="N126" s="51" t="s">
        <v>277</v>
      </c>
      <c r="O126" s="51" t="s">
        <v>277</v>
      </c>
      <c r="P126" s="51">
        <v>0</v>
      </c>
      <c r="T126" s="51">
        <v>0</v>
      </c>
      <c r="U126" s="51">
        <v>0</v>
      </c>
      <c r="V126" s="51" t="s">
        <v>277</v>
      </c>
      <c r="W126" s="51" t="s">
        <v>277</v>
      </c>
      <c r="X126" s="51">
        <v>0</v>
      </c>
      <c r="AB126" s="51">
        <v>0</v>
      </c>
      <c r="AC126" s="51">
        <v>0</v>
      </c>
      <c r="AD126" s="51" t="s">
        <v>277</v>
      </c>
      <c r="AE126" s="51" t="s">
        <v>277</v>
      </c>
      <c r="AF126" s="51">
        <v>0</v>
      </c>
      <c r="AJ126" s="51">
        <v>0</v>
      </c>
      <c r="AK126" s="51">
        <v>0</v>
      </c>
      <c r="AL126" s="51" t="s">
        <v>277</v>
      </c>
      <c r="AM126" s="51" t="s">
        <v>277</v>
      </c>
      <c r="AN126" s="51">
        <v>0</v>
      </c>
    </row>
    <row r="127" spans="2:40" x14ac:dyDescent="0.25">
      <c r="B127" s="48" t="s">
        <v>255</v>
      </c>
      <c r="C127" s="49" t="s">
        <v>259</v>
      </c>
      <c r="J127" s="48" t="s">
        <v>255</v>
      </c>
      <c r="K127" s="49" t="s">
        <v>259</v>
      </c>
      <c r="L127" s="51">
        <v>0</v>
      </c>
      <c r="M127" s="51">
        <v>0</v>
      </c>
      <c r="N127" s="51" t="s">
        <v>277</v>
      </c>
      <c r="O127" s="51" t="s">
        <v>277</v>
      </c>
      <c r="P127" s="51">
        <v>0</v>
      </c>
      <c r="T127" s="51">
        <v>0</v>
      </c>
      <c r="U127" s="51">
        <v>0</v>
      </c>
      <c r="V127" s="51" t="s">
        <v>277</v>
      </c>
      <c r="W127" s="51" t="s">
        <v>277</v>
      </c>
      <c r="X127" s="51">
        <v>0</v>
      </c>
      <c r="AB127" s="51">
        <v>0</v>
      </c>
      <c r="AC127" s="51">
        <v>0</v>
      </c>
      <c r="AD127" s="51" t="s">
        <v>277</v>
      </c>
      <c r="AE127" s="51" t="s">
        <v>277</v>
      </c>
      <c r="AF127" s="51">
        <v>0</v>
      </c>
      <c r="AJ127" s="51">
        <v>0</v>
      </c>
      <c r="AK127" s="51">
        <v>0</v>
      </c>
      <c r="AL127" s="51" t="s">
        <v>277</v>
      </c>
      <c r="AM127" s="51" t="s">
        <v>277</v>
      </c>
      <c r="AN127" s="51">
        <v>0</v>
      </c>
    </row>
    <row r="128" spans="2:40" x14ac:dyDescent="0.25">
      <c r="B128" s="48" t="s">
        <v>255</v>
      </c>
      <c r="C128" s="49" t="s">
        <v>182</v>
      </c>
      <c r="J128" s="48" t="s">
        <v>255</v>
      </c>
      <c r="K128" s="49" t="s">
        <v>182</v>
      </c>
      <c r="L128" s="51">
        <v>0</v>
      </c>
      <c r="M128" s="51">
        <v>0</v>
      </c>
      <c r="N128" s="51" t="s">
        <v>277</v>
      </c>
      <c r="O128" s="51" t="s">
        <v>277</v>
      </c>
      <c r="P128" s="51">
        <v>0</v>
      </c>
      <c r="T128" s="51">
        <v>0</v>
      </c>
      <c r="U128" s="51">
        <v>0</v>
      </c>
      <c r="V128" s="51" t="s">
        <v>277</v>
      </c>
      <c r="W128" s="51" t="s">
        <v>277</v>
      </c>
      <c r="X128" s="51">
        <v>0</v>
      </c>
      <c r="AB128" s="51">
        <v>0</v>
      </c>
      <c r="AC128" s="51">
        <v>0</v>
      </c>
      <c r="AD128" s="51" t="s">
        <v>277</v>
      </c>
      <c r="AE128" s="51" t="s">
        <v>277</v>
      </c>
      <c r="AF128" s="51">
        <v>0</v>
      </c>
      <c r="AJ128" s="51">
        <v>0</v>
      </c>
      <c r="AK128" s="51">
        <v>0</v>
      </c>
      <c r="AL128" s="51" t="s">
        <v>277</v>
      </c>
      <c r="AM128" s="51" t="s">
        <v>277</v>
      </c>
      <c r="AN128" s="51">
        <v>0</v>
      </c>
    </row>
    <row r="129" spans="2:40" x14ac:dyDescent="0.25">
      <c r="B129" s="48" t="s">
        <v>255</v>
      </c>
      <c r="C129" s="49" t="s">
        <v>184</v>
      </c>
      <c r="J129" s="48" t="s">
        <v>255</v>
      </c>
      <c r="K129" s="49" t="s">
        <v>184</v>
      </c>
      <c r="L129" s="51">
        <v>0</v>
      </c>
      <c r="M129" s="51">
        <v>0</v>
      </c>
      <c r="N129" s="51" t="s">
        <v>277</v>
      </c>
      <c r="O129" s="51" t="s">
        <v>277</v>
      </c>
      <c r="P129" s="51">
        <v>0</v>
      </c>
      <c r="T129" s="51">
        <v>0</v>
      </c>
      <c r="U129" s="51">
        <v>0</v>
      </c>
      <c r="V129" s="51" t="s">
        <v>277</v>
      </c>
      <c r="W129" s="51" t="s">
        <v>277</v>
      </c>
      <c r="X129" s="51">
        <v>0</v>
      </c>
      <c r="AB129" s="51">
        <v>0</v>
      </c>
      <c r="AC129" s="51">
        <v>0</v>
      </c>
      <c r="AD129" s="51" t="s">
        <v>277</v>
      </c>
      <c r="AE129" s="51" t="s">
        <v>277</v>
      </c>
      <c r="AF129" s="51">
        <v>0</v>
      </c>
      <c r="AJ129" s="51">
        <v>0</v>
      </c>
      <c r="AK129" s="51">
        <v>0</v>
      </c>
      <c r="AL129" s="51" t="s">
        <v>277</v>
      </c>
      <c r="AM129" s="51" t="s">
        <v>277</v>
      </c>
      <c r="AN129" s="51">
        <v>0</v>
      </c>
    </row>
    <row r="130" spans="2:40" x14ac:dyDescent="0.25">
      <c r="B130" s="48" t="s">
        <v>255</v>
      </c>
      <c r="C130" s="49" t="s">
        <v>260</v>
      </c>
      <c r="J130" s="48" t="s">
        <v>255</v>
      </c>
      <c r="K130" s="49" t="s">
        <v>260</v>
      </c>
      <c r="L130" s="51">
        <v>0</v>
      </c>
      <c r="M130" s="51">
        <v>0</v>
      </c>
      <c r="N130" s="51" t="s">
        <v>277</v>
      </c>
      <c r="O130" s="51" t="s">
        <v>277</v>
      </c>
      <c r="P130" s="51">
        <v>0</v>
      </c>
      <c r="T130" s="51">
        <v>0</v>
      </c>
      <c r="U130" s="51">
        <v>0</v>
      </c>
      <c r="V130" s="51" t="s">
        <v>277</v>
      </c>
      <c r="W130" s="51" t="s">
        <v>277</v>
      </c>
      <c r="X130" s="51">
        <v>0</v>
      </c>
      <c r="AB130" s="51">
        <v>0</v>
      </c>
      <c r="AC130" s="51">
        <v>0</v>
      </c>
      <c r="AD130" s="51" t="s">
        <v>277</v>
      </c>
      <c r="AE130" s="51" t="s">
        <v>277</v>
      </c>
      <c r="AF130" s="51">
        <v>0</v>
      </c>
      <c r="AJ130" s="51">
        <v>0</v>
      </c>
      <c r="AK130" s="51">
        <v>0</v>
      </c>
      <c r="AL130" s="51" t="s">
        <v>277</v>
      </c>
      <c r="AM130" s="51" t="s">
        <v>277</v>
      </c>
      <c r="AN130" s="51">
        <v>0</v>
      </c>
    </row>
    <row r="131" spans="2:40" x14ac:dyDescent="0.25">
      <c r="B131" s="48" t="s">
        <v>255</v>
      </c>
      <c r="C131" s="49" t="s">
        <v>185</v>
      </c>
      <c r="J131" s="48" t="s">
        <v>255</v>
      </c>
      <c r="K131" s="49" t="s">
        <v>185</v>
      </c>
      <c r="L131" s="51">
        <v>0</v>
      </c>
      <c r="M131" s="51">
        <v>0</v>
      </c>
      <c r="N131" s="51" t="s">
        <v>277</v>
      </c>
      <c r="O131" s="51" t="s">
        <v>277</v>
      </c>
      <c r="P131" s="51">
        <v>0</v>
      </c>
      <c r="T131" s="51">
        <v>0</v>
      </c>
      <c r="U131" s="51">
        <v>0</v>
      </c>
      <c r="V131" s="51" t="s">
        <v>277</v>
      </c>
      <c r="W131" s="51" t="s">
        <v>277</v>
      </c>
      <c r="X131" s="51">
        <v>0</v>
      </c>
      <c r="AB131" s="51">
        <v>0</v>
      </c>
      <c r="AC131" s="51">
        <v>0</v>
      </c>
      <c r="AD131" s="51" t="s">
        <v>277</v>
      </c>
      <c r="AE131" s="51" t="s">
        <v>277</v>
      </c>
      <c r="AF131" s="51">
        <v>0</v>
      </c>
      <c r="AJ131" s="51">
        <v>0</v>
      </c>
      <c r="AK131" s="51">
        <v>0</v>
      </c>
      <c r="AL131" s="51" t="s">
        <v>277</v>
      </c>
      <c r="AM131" s="51" t="s">
        <v>277</v>
      </c>
      <c r="AN131" s="51">
        <v>0</v>
      </c>
    </row>
    <row r="132" spans="2:40" x14ac:dyDescent="0.25">
      <c r="B132" s="48" t="s">
        <v>255</v>
      </c>
      <c r="C132" s="49" t="s">
        <v>45</v>
      </c>
      <c r="J132" s="48" t="s">
        <v>255</v>
      </c>
      <c r="K132" s="49" t="s">
        <v>45</v>
      </c>
      <c r="L132" s="51">
        <v>0</v>
      </c>
      <c r="M132" s="51">
        <v>0</v>
      </c>
      <c r="N132" s="51" t="s">
        <v>277</v>
      </c>
      <c r="O132" s="51" t="s">
        <v>277</v>
      </c>
      <c r="P132" s="51">
        <v>0</v>
      </c>
      <c r="T132" s="51">
        <v>0</v>
      </c>
      <c r="U132" s="51">
        <v>0</v>
      </c>
      <c r="V132" s="51" t="s">
        <v>277</v>
      </c>
      <c r="W132" s="51" t="s">
        <v>277</v>
      </c>
      <c r="X132" s="51">
        <v>0</v>
      </c>
      <c r="AB132" s="51">
        <v>0</v>
      </c>
      <c r="AC132" s="51">
        <v>0</v>
      </c>
      <c r="AD132" s="51" t="s">
        <v>277</v>
      </c>
      <c r="AE132" s="51" t="s">
        <v>277</v>
      </c>
      <c r="AF132" s="51">
        <v>0</v>
      </c>
      <c r="AJ132" s="51">
        <v>0</v>
      </c>
      <c r="AK132" s="51">
        <v>0</v>
      </c>
      <c r="AL132" s="51" t="s">
        <v>277</v>
      </c>
      <c r="AM132" s="51" t="s">
        <v>277</v>
      </c>
      <c r="AN132" s="51">
        <v>0</v>
      </c>
    </row>
    <row r="133" spans="2:40" x14ac:dyDescent="0.25">
      <c r="B133" s="48"/>
      <c r="C133" s="49"/>
      <c r="J133" s="48"/>
      <c r="K133" s="49"/>
      <c r="L133" s="51"/>
      <c r="M133" s="51"/>
      <c r="N133" s="51"/>
      <c r="O133" s="51"/>
      <c r="P133" s="51"/>
    </row>
    <row r="134" spans="2:40" x14ac:dyDescent="0.25">
      <c r="B134" s="48" t="s">
        <v>261</v>
      </c>
      <c r="C134" s="49"/>
      <c r="J134" s="48" t="s">
        <v>261</v>
      </c>
      <c r="K134" s="49"/>
      <c r="L134" s="51">
        <v>0</v>
      </c>
      <c r="M134" s="51">
        <v>0</v>
      </c>
      <c r="N134" s="51" t="s">
        <v>277</v>
      </c>
      <c r="O134" s="51" t="s">
        <v>277</v>
      </c>
      <c r="P134" s="51">
        <v>0</v>
      </c>
      <c r="T134" s="51">
        <v>0</v>
      </c>
      <c r="U134" s="51">
        <v>0</v>
      </c>
      <c r="V134" s="51" t="s">
        <v>277</v>
      </c>
      <c r="W134" s="51" t="s">
        <v>277</v>
      </c>
      <c r="X134" s="51">
        <v>0</v>
      </c>
      <c r="AB134" s="51">
        <v>0</v>
      </c>
      <c r="AC134" s="51">
        <v>0</v>
      </c>
      <c r="AD134" s="51" t="s">
        <v>277</v>
      </c>
      <c r="AE134" s="51" t="s">
        <v>277</v>
      </c>
      <c r="AF134" s="51">
        <v>0</v>
      </c>
      <c r="AJ134" s="51">
        <v>0</v>
      </c>
      <c r="AK134" s="51">
        <v>0</v>
      </c>
      <c r="AL134" s="51" t="s">
        <v>277</v>
      </c>
      <c r="AM134" s="51" t="s">
        <v>277</v>
      </c>
      <c r="AN134" s="51">
        <v>0</v>
      </c>
    </row>
    <row r="135" spans="2:40" x14ac:dyDescent="0.25">
      <c r="B135" s="48" t="s">
        <v>261</v>
      </c>
      <c r="C135" s="49" t="s">
        <v>41</v>
      </c>
      <c r="J135" s="48" t="s">
        <v>261</v>
      </c>
      <c r="K135" s="49" t="s">
        <v>41</v>
      </c>
      <c r="L135" s="51">
        <v>0</v>
      </c>
      <c r="M135" s="51">
        <v>0</v>
      </c>
      <c r="N135" s="51" t="s">
        <v>277</v>
      </c>
      <c r="O135" s="51" t="s">
        <v>277</v>
      </c>
      <c r="P135" s="51">
        <v>0</v>
      </c>
      <c r="T135" s="51">
        <v>0</v>
      </c>
      <c r="U135" s="51">
        <v>0</v>
      </c>
      <c r="V135" s="51" t="s">
        <v>277</v>
      </c>
      <c r="W135" s="51" t="s">
        <v>277</v>
      </c>
      <c r="X135" s="51">
        <v>0</v>
      </c>
      <c r="AB135" s="51">
        <v>0</v>
      </c>
      <c r="AC135" s="51">
        <v>0</v>
      </c>
      <c r="AD135" s="51" t="s">
        <v>277</v>
      </c>
      <c r="AE135" s="51" t="s">
        <v>277</v>
      </c>
      <c r="AF135" s="51">
        <v>0</v>
      </c>
      <c r="AJ135" s="51">
        <v>0</v>
      </c>
      <c r="AK135" s="51">
        <v>0</v>
      </c>
      <c r="AL135" s="51" t="s">
        <v>277</v>
      </c>
      <c r="AM135" s="51" t="s">
        <v>277</v>
      </c>
      <c r="AN135" s="51">
        <v>0</v>
      </c>
    </row>
    <row r="136" spans="2:40" x14ac:dyDescent="0.25">
      <c r="B136" s="48" t="s">
        <v>261</v>
      </c>
      <c r="C136" s="49" t="s">
        <v>74</v>
      </c>
      <c r="J136" s="48" t="s">
        <v>261</v>
      </c>
      <c r="K136" s="49" t="s">
        <v>74</v>
      </c>
      <c r="L136" s="51">
        <v>0</v>
      </c>
      <c r="M136" s="51">
        <v>0</v>
      </c>
      <c r="N136" s="51" t="s">
        <v>277</v>
      </c>
      <c r="O136" s="51" t="s">
        <v>277</v>
      </c>
      <c r="P136" s="51">
        <v>0</v>
      </c>
      <c r="T136" s="51">
        <v>0</v>
      </c>
      <c r="U136" s="51">
        <v>0</v>
      </c>
      <c r="V136" s="51" t="s">
        <v>277</v>
      </c>
      <c r="W136" s="51" t="s">
        <v>277</v>
      </c>
      <c r="X136" s="51">
        <v>0</v>
      </c>
      <c r="AB136" s="51">
        <v>0</v>
      </c>
      <c r="AC136" s="51">
        <v>0</v>
      </c>
      <c r="AD136" s="51" t="s">
        <v>277</v>
      </c>
      <c r="AE136" s="51" t="s">
        <v>277</v>
      </c>
      <c r="AF136" s="51">
        <v>0</v>
      </c>
      <c r="AJ136" s="51">
        <v>0</v>
      </c>
      <c r="AK136" s="51">
        <v>0</v>
      </c>
      <c r="AL136" s="51" t="s">
        <v>277</v>
      </c>
      <c r="AM136" s="51" t="s">
        <v>277</v>
      </c>
      <c r="AN136" s="51">
        <v>0</v>
      </c>
    </row>
    <row r="137" spans="2:40" x14ac:dyDescent="0.25">
      <c r="B137" s="48" t="s">
        <v>261</v>
      </c>
      <c r="C137" s="49" t="s">
        <v>43</v>
      </c>
      <c r="J137" s="48" t="s">
        <v>261</v>
      </c>
      <c r="K137" s="49" t="s">
        <v>43</v>
      </c>
      <c r="L137" s="51">
        <v>0</v>
      </c>
      <c r="M137" s="51">
        <v>0</v>
      </c>
      <c r="N137" s="51" t="s">
        <v>277</v>
      </c>
      <c r="O137" s="51" t="s">
        <v>277</v>
      </c>
      <c r="P137" s="51">
        <v>0</v>
      </c>
      <c r="T137" s="51">
        <v>0</v>
      </c>
      <c r="U137" s="51">
        <v>0</v>
      </c>
      <c r="V137" s="51" t="s">
        <v>277</v>
      </c>
      <c r="W137" s="51" t="s">
        <v>277</v>
      </c>
      <c r="X137" s="51">
        <v>0</v>
      </c>
      <c r="AB137" s="51">
        <v>0</v>
      </c>
      <c r="AC137" s="51">
        <v>0</v>
      </c>
      <c r="AD137" s="51" t="s">
        <v>277</v>
      </c>
      <c r="AE137" s="51" t="s">
        <v>277</v>
      </c>
      <c r="AF137" s="51">
        <v>0</v>
      </c>
      <c r="AJ137" s="51">
        <v>0</v>
      </c>
      <c r="AK137" s="51">
        <v>0</v>
      </c>
      <c r="AL137" s="51" t="s">
        <v>277</v>
      </c>
      <c r="AM137" s="51" t="s">
        <v>277</v>
      </c>
      <c r="AN137" s="51">
        <v>0</v>
      </c>
    </row>
    <row r="138" spans="2:40" x14ac:dyDescent="0.25">
      <c r="B138" s="48"/>
      <c r="C138" s="49"/>
      <c r="J138" s="48"/>
      <c r="K138" s="49"/>
      <c r="L138" s="51"/>
      <c r="M138" s="51"/>
      <c r="N138" s="51"/>
      <c r="O138" s="51"/>
      <c r="P138" s="51"/>
    </row>
    <row r="139" spans="2:40" x14ac:dyDescent="0.25">
      <c r="B139" s="48" t="s">
        <v>262</v>
      </c>
      <c r="C139" s="49"/>
      <c r="J139" s="48" t="s">
        <v>262</v>
      </c>
      <c r="K139" s="49"/>
      <c r="L139" s="51">
        <v>0</v>
      </c>
      <c r="M139" s="51">
        <v>0</v>
      </c>
      <c r="N139" s="51" t="s">
        <v>277</v>
      </c>
      <c r="O139" s="51" t="s">
        <v>277</v>
      </c>
      <c r="P139" s="51">
        <v>0</v>
      </c>
      <c r="T139" s="51">
        <v>0</v>
      </c>
      <c r="U139" s="51">
        <v>0</v>
      </c>
      <c r="V139" s="51" t="s">
        <v>277</v>
      </c>
      <c r="W139" s="51" t="s">
        <v>277</v>
      </c>
      <c r="X139" s="51">
        <v>0</v>
      </c>
      <c r="AB139" s="51">
        <v>0</v>
      </c>
      <c r="AC139" s="51">
        <v>0</v>
      </c>
      <c r="AD139" s="51" t="s">
        <v>277</v>
      </c>
      <c r="AE139" s="51" t="s">
        <v>277</v>
      </c>
      <c r="AF139" s="51">
        <v>0</v>
      </c>
      <c r="AJ139" s="51">
        <v>0</v>
      </c>
      <c r="AK139" s="51">
        <v>0</v>
      </c>
      <c r="AL139" s="51" t="s">
        <v>277</v>
      </c>
      <c r="AM139" s="51" t="s">
        <v>277</v>
      </c>
      <c r="AN139" s="51">
        <v>0</v>
      </c>
    </row>
    <row r="140" spans="2:40" x14ac:dyDescent="0.25">
      <c r="B140" s="48" t="s">
        <v>262</v>
      </c>
      <c r="C140" s="49" t="s">
        <v>187</v>
      </c>
      <c r="J140" s="48" t="s">
        <v>262</v>
      </c>
      <c r="K140" s="49" t="s">
        <v>187</v>
      </c>
      <c r="L140" s="51">
        <v>0</v>
      </c>
      <c r="M140" s="51">
        <v>0</v>
      </c>
      <c r="N140" s="51" t="s">
        <v>277</v>
      </c>
      <c r="O140" s="51" t="s">
        <v>277</v>
      </c>
      <c r="P140" s="51">
        <v>0</v>
      </c>
      <c r="T140" s="51">
        <v>0</v>
      </c>
      <c r="U140" s="51">
        <v>0</v>
      </c>
      <c r="V140" s="51" t="s">
        <v>277</v>
      </c>
      <c r="W140" s="51" t="s">
        <v>277</v>
      </c>
      <c r="X140" s="51">
        <v>0</v>
      </c>
      <c r="AB140" s="51">
        <v>0</v>
      </c>
      <c r="AC140" s="51">
        <v>0</v>
      </c>
      <c r="AD140" s="51" t="s">
        <v>277</v>
      </c>
      <c r="AE140" s="51" t="s">
        <v>277</v>
      </c>
      <c r="AF140" s="51">
        <v>0</v>
      </c>
      <c r="AJ140" s="51">
        <v>0</v>
      </c>
      <c r="AK140" s="51">
        <v>0</v>
      </c>
      <c r="AL140" s="51" t="s">
        <v>277</v>
      </c>
      <c r="AM140" s="51" t="s">
        <v>277</v>
      </c>
      <c r="AN140" s="51">
        <v>0</v>
      </c>
    </row>
    <row r="141" spans="2:40" x14ac:dyDescent="0.25">
      <c r="B141" s="48" t="s">
        <v>262</v>
      </c>
      <c r="C141" s="49" t="s">
        <v>189</v>
      </c>
      <c r="J141" s="48" t="s">
        <v>262</v>
      </c>
      <c r="K141" s="49" t="s">
        <v>189</v>
      </c>
      <c r="L141" s="51">
        <v>0</v>
      </c>
      <c r="M141" s="51">
        <v>0</v>
      </c>
      <c r="N141" s="51" t="s">
        <v>277</v>
      </c>
      <c r="O141" s="51" t="s">
        <v>277</v>
      </c>
      <c r="P141" s="51">
        <v>0</v>
      </c>
      <c r="T141" s="51">
        <v>0</v>
      </c>
      <c r="U141" s="51">
        <v>0</v>
      </c>
      <c r="V141" s="51" t="s">
        <v>277</v>
      </c>
      <c r="W141" s="51" t="s">
        <v>277</v>
      </c>
      <c r="X141" s="51">
        <v>0</v>
      </c>
      <c r="AB141" s="51">
        <v>0</v>
      </c>
      <c r="AC141" s="51">
        <v>0</v>
      </c>
      <c r="AD141" s="51" t="s">
        <v>277</v>
      </c>
      <c r="AE141" s="51" t="s">
        <v>277</v>
      </c>
      <c r="AF141" s="51">
        <v>0</v>
      </c>
      <c r="AJ141" s="51">
        <v>0</v>
      </c>
      <c r="AK141" s="51">
        <v>0</v>
      </c>
      <c r="AL141" s="51" t="s">
        <v>277</v>
      </c>
      <c r="AM141" s="51" t="s">
        <v>277</v>
      </c>
      <c r="AN141" s="51">
        <v>0</v>
      </c>
    </row>
    <row r="142" spans="2:40" x14ac:dyDescent="0.25">
      <c r="B142" s="48"/>
      <c r="C142" s="49"/>
      <c r="J142" s="48"/>
      <c r="K142" s="49"/>
      <c r="L142" s="51"/>
      <c r="M142" s="51"/>
      <c r="N142" s="51"/>
      <c r="O142" s="51"/>
      <c r="P142" s="51"/>
    </row>
    <row r="143" spans="2:40" x14ac:dyDescent="0.25">
      <c r="B143" s="48" t="s">
        <v>263</v>
      </c>
      <c r="C143" s="49"/>
      <c r="J143" s="48" t="s">
        <v>263</v>
      </c>
      <c r="K143" s="49"/>
      <c r="L143" s="51">
        <v>0</v>
      </c>
      <c r="M143" s="51">
        <v>0</v>
      </c>
      <c r="N143" s="51" t="s">
        <v>277</v>
      </c>
      <c r="O143" s="51" t="s">
        <v>277</v>
      </c>
      <c r="P143" s="51">
        <v>0</v>
      </c>
      <c r="T143" s="51">
        <v>0</v>
      </c>
      <c r="U143" s="51">
        <v>0</v>
      </c>
      <c r="V143" s="51" t="s">
        <v>277</v>
      </c>
      <c r="W143" s="51" t="s">
        <v>277</v>
      </c>
      <c r="X143" s="51">
        <v>0</v>
      </c>
      <c r="AB143" s="51">
        <v>0</v>
      </c>
      <c r="AC143" s="51">
        <v>0</v>
      </c>
      <c r="AD143" s="51" t="s">
        <v>277</v>
      </c>
      <c r="AE143" s="51" t="s">
        <v>277</v>
      </c>
      <c r="AF143" s="51">
        <v>0</v>
      </c>
      <c r="AJ143" s="51">
        <v>0</v>
      </c>
      <c r="AK143" s="51">
        <v>0</v>
      </c>
      <c r="AL143" s="51" t="s">
        <v>277</v>
      </c>
      <c r="AM143" s="51" t="s">
        <v>277</v>
      </c>
      <c r="AN143" s="51">
        <v>0</v>
      </c>
    </row>
    <row r="144" spans="2:40" x14ac:dyDescent="0.25">
      <c r="B144" s="48" t="s">
        <v>263</v>
      </c>
      <c r="C144" s="49" t="s">
        <v>39</v>
      </c>
      <c r="J144" s="48" t="s">
        <v>263</v>
      </c>
      <c r="K144" s="49" t="s">
        <v>39</v>
      </c>
      <c r="L144" s="51">
        <v>0</v>
      </c>
      <c r="M144" s="51">
        <v>0</v>
      </c>
      <c r="N144" s="51" t="s">
        <v>277</v>
      </c>
      <c r="O144" s="51" t="s">
        <v>277</v>
      </c>
      <c r="P144" s="51">
        <v>0</v>
      </c>
      <c r="T144" s="51">
        <v>0</v>
      </c>
      <c r="U144" s="51">
        <v>0</v>
      </c>
      <c r="V144" s="51" t="s">
        <v>277</v>
      </c>
      <c r="W144" s="51" t="s">
        <v>277</v>
      </c>
      <c r="X144" s="51">
        <v>0</v>
      </c>
      <c r="AB144" s="51">
        <v>0</v>
      </c>
      <c r="AC144" s="51">
        <v>0</v>
      </c>
      <c r="AD144" s="51" t="s">
        <v>277</v>
      </c>
      <c r="AE144" s="51" t="s">
        <v>277</v>
      </c>
      <c r="AF144" s="51">
        <v>0</v>
      </c>
      <c r="AJ144" s="51">
        <v>0</v>
      </c>
      <c r="AK144" s="51">
        <v>0</v>
      </c>
      <c r="AL144" s="51" t="s">
        <v>277</v>
      </c>
      <c r="AM144" s="51" t="s">
        <v>277</v>
      </c>
      <c r="AN144" s="51">
        <v>0</v>
      </c>
    </row>
    <row r="145" spans="2:40" x14ac:dyDescent="0.25">
      <c r="B145" s="48"/>
      <c r="C145" s="49"/>
      <c r="J145" s="48"/>
      <c r="K145" s="49"/>
      <c r="L145" s="51"/>
      <c r="M145" s="51"/>
      <c r="N145" s="51"/>
      <c r="O145" s="51"/>
      <c r="P145" s="51"/>
    </row>
    <row r="146" spans="2:40" x14ac:dyDescent="0.25">
      <c r="B146" s="48" t="s">
        <v>264</v>
      </c>
      <c r="C146" s="49"/>
      <c r="J146" s="48" t="s">
        <v>264</v>
      </c>
      <c r="K146" s="49"/>
      <c r="L146" s="51">
        <v>0</v>
      </c>
      <c r="M146" s="51">
        <v>0</v>
      </c>
      <c r="N146" s="51" t="s">
        <v>277</v>
      </c>
      <c r="O146" s="51" t="s">
        <v>277</v>
      </c>
      <c r="P146" s="51">
        <v>0</v>
      </c>
      <c r="T146" s="51">
        <v>0</v>
      </c>
      <c r="U146" s="51">
        <v>0</v>
      </c>
      <c r="V146" s="51" t="s">
        <v>277</v>
      </c>
      <c r="W146" s="51" t="s">
        <v>277</v>
      </c>
      <c r="X146" s="51">
        <v>0</v>
      </c>
      <c r="AB146" s="51">
        <v>0</v>
      </c>
      <c r="AC146" s="51">
        <v>0</v>
      </c>
      <c r="AD146" s="51" t="s">
        <v>277</v>
      </c>
      <c r="AE146" s="51" t="s">
        <v>277</v>
      </c>
      <c r="AF146" s="51">
        <v>0</v>
      </c>
      <c r="AJ146" s="51">
        <v>0</v>
      </c>
      <c r="AK146" s="51">
        <v>0</v>
      </c>
      <c r="AL146" s="51" t="s">
        <v>277</v>
      </c>
      <c r="AM146" s="51" t="s">
        <v>277</v>
      </c>
      <c r="AN146" s="51">
        <v>0</v>
      </c>
    </row>
    <row r="147" spans="2:40" x14ac:dyDescent="0.25">
      <c r="B147" s="48" t="s">
        <v>264</v>
      </c>
      <c r="C147" s="49" t="s">
        <v>36</v>
      </c>
      <c r="J147" s="48" t="s">
        <v>264</v>
      </c>
      <c r="K147" s="49" t="s">
        <v>36</v>
      </c>
      <c r="L147" s="51">
        <v>0</v>
      </c>
      <c r="M147" s="51">
        <v>0</v>
      </c>
      <c r="N147" s="51" t="s">
        <v>277</v>
      </c>
      <c r="O147" s="51" t="s">
        <v>277</v>
      </c>
      <c r="P147" s="51">
        <v>0</v>
      </c>
      <c r="T147" s="51">
        <v>0</v>
      </c>
      <c r="U147" s="51">
        <v>0</v>
      </c>
      <c r="V147" s="51" t="s">
        <v>277</v>
      </c>
      <c r="W147" s="51" t="s">
        <v>277</v>
      </c>
      <c r="X147" s="51">
        <v>0</v>
      </c>
      <c r="AB147" s="51">
        <v>0</v>
      </c>
      <c r="AC147" s="51">
        <v>0</v>
      </c>
      <c r="AD147" s="51" t="s">
        <v>277</v>
      </c>
      <c r="AE147" s="51" t="s">
        <v>277</v>
      </c>
      <c r="AF147" s="51">
        <v>0</v>
      </c>
      <c r="AJ147" s="51">
        <v>0</v>
      </c>
      <c r="AK147" s="51">
        <v>0</v>
      </c>
      <c r="AL147" s="51" t="s">
        <v>277</v>
      </c>
      <c r="AM147" s="51" t="s">
        <v>277</v>
      </c>
      <c r="AN147" s="51">
        <v>0</v>
      </c>
    </row>
    <row r="148" spans="2:40" x14ac:dyDescent="0.25">
      <c r="B148" s="48" t="s">
        <v>264</v>
      </c>
      <c r="C148" s="49" t="s">
        <v>38</v>
      </c>
      <c r="J148" s="48" t="s">
        <v>264</v>
      </c>
      <c r="K148" s="49" t="s">
        <v>38</v>
      </c>
      <c r="L148" s="51">
        <v>0</v>
      </c>
      <c r="M148" s="51">
        <v>0</v>
      </c>
      <c r="N148" s="51" t="s">
        <v>277</v>
      </c>
      <c r="O148" s="51" t="s">
        <v>277</v>
      </c>
      <c r="P148" s="51">
        <v>0</v>
      </c>
      <c r="T148" s="51">
        <v>0</v>
      </c>
      <c r="U148" s="51">
        <v>0</v>
      </c>
      <c r="V148" s="51" t="s">
        <v>277</v>
      </c>
      <c r="W148" s="51" t="s">
        <v>277</v>
      </c>
      <c r="X148" s="51">
        <v>0</v>
      </c>
      <c r="AB148" s="51">
        <v>0</v>
      </c>
      <c r="AC148" s="51">
        <v>0</v>
      </c>
      <c r="AD148" s="51" t="s">
        <v>277</v>
      </c>
      <c r="AE148" s="51" t="s">
        <v>277</v>
      </c>
      <c r="AF148" s="51">
        <v>0</v>
      </c>
      <c r="AJ148" s="51">
        <v>0</v>
      </c>
      <c r="AK148" s="51">
        <v>0</v>
      </c>
      <c r="AL148" s="51" t="s">
        <v>277</v>
      </c>
      <c r="AM148" s="51" t="s">
        <v>277</v>
      </c>
      <c r="AN148" s="51">
        <v>0</v>
      </c>
    </row>
    <row r="149" spans="2:40" x14ac:dyDescent="0.25">
      <c r="B149" s="48" t="s">
        <v>264</v>
      </c>
      <c r="C149" s="49" t="s">
        <v>192</v>
      </c>
      <c r="J149" s="48" t="s">
        <v>264</v>
      </c>
      <c r="K149" s="49" t="s">
        <v>192</v>
      </c>
      <c r="L149" s="51">
        <v>0</v>
      </c>
      <c r="M149" s="51">
        <v>0</v>
      </c>
      <c r="N149" s="51" t="s">
        <v>277</v>
      </c>
      <c r="O149" s="51" t="s">
        <v>277</v>
      </c>
      <c r="P149" s="51">
        <v>0</v>
      </c>
      <c r="T149" s="51">
        <v>0</v>
      </c>
      <c r="U149" s="51">
        <v>0</v>
      </c>
      <c r="V149" s="51" t="s">
        <v>277</v>
      </c>
      <c r="W149" s="51" t="s">
        <v>277</v>
      </c>
      <c r="X149" s="51">
        <v>0</v>
      </c>
      <c r="AB149" s="51">
        <v>0</v>
      </c>
      <c r="AC149" s="51">
        <v>0</v>
      </c>
      <c r="AD149" s="51" t="s">
        <v>277</v>
      </c>
      <c r="AE149" s="51" t="s">
        <v>277</v>
      </c>
      <c r="AF149" s="51">
        <v>0</v>
      </c>
      <c r="AJ149" s="51">
        <v>0</v>
      </c>
      <c r="AK149" s="51">
        <v>0</v>
      </c>
      <c r="AL149" s="51" t="s">
        <v>277</v>
      </c>
      <c r="AM149" s="51" t="s">
        <v>277</v>
      </c>
      <c r="AN149" s="51">
        <v>0</v>
      </c>
    </row>
    <row r="150" spans="2:40" x14ac:dyDescent="0.25">
      <c r="B150" s="48"/>
      <c r="C150" s="49"/>
      <c r="J150" s="48"/>
      <c r="K150" s="49"/>
      <c r="L150" s="51"/>
      <c r="M150" s="51"/>
      <c r="N150" s="51"/>
      <c r="O150" s="51"/>
      <c r="P150" s="51"/>
    </row>
    <row r="151" spans="2:40" x14ac:dyDescent="0.25">
      <c r="B151" s="48" t="s">
        <v>265</v>
      </c>
      <c r="C151" s="49"/>
      <c r="J151" s="48" t="s">
        <v>265</v>
      </c>
      <c r="K151" s="49"/>
      <c r="L151" s="51">
        <v>0</v>
      </c>
      <c r="M151" s="51">
        <v>0</v>
      </c>
      <c r="N151" s="51" t="s">
        <v>277</v>
      </c>
      <c r="O151" s="51" t="s">
        <v>277</v>
      </c>
      <c r="P151" s="51">
        <v>0</v>
      </c>
      <c r="T151" s="51">
        <v>0</v>
      </c>
      <c r="U151" s="51">
        <v>0</v>
      </c>
      <c r="V151" s="51" t="s">
        <v>277</v>
      </c>
      <c r="W151" s="51" t="s">
        <v>277</v>
      </c>
      <c r="X151" s="51">
        <v>0</v>
      </c>
      <c r="AB151" s="51">
        <v>0</v>
      </c>
      <c r="AC151" s="51">
        <v>0</v>
      </c>
      <c r="AD151" s="51" t="s">
        <v>277</v>
      </c>
      <c r="AE151" s="51" t="s">
        <v>277</v>
      </c>
      <c r="AF151" s="51">
        <v>0</v>
      </c>
      <c r="AJ151" s="51">
        <v>0</v>
      </c>
      <c r="AK151" s="51">
        <v>0</v>
      </c>
      <c r="AL151" s="51" t="s">
        <v>277</v>
      </c>
      <c r="AM151" s="51" t="s">
        <v>277</v>
      </c>
      <c r="AN151" s="51">
        <v>0</v>
      </c>
    </row>
    <row r="152" spans="2:40" x14ac:dyDescent="0.25">
      <c r="B152" s="48" t="s">
        <v>265</v>
      </c>
      <c r="C152" s="49" t="s">
        <v>47</v>
      </c>
      <c r="J152" s="48" t="s">
        <v>265</v>
      </c>
      <c r="K152" s="49" t="s">
        <v>47</v>
      </c>
      <c r="L152" s="51">
        <v>0</v>
      </c>
      <c r="M152" s="51">
        <v>0</v>
      </c>
      <c r="N152" s="51" t="s">
        <v>277</v>
      </c>
      <c r="O152" s="51" t="s">
        <v>277</v>
      </c>
      <c r="P152" s="51">
        <v>0</v>
      </c>
      <c r="T152" s="51">
        <v>0</v>
      </c>
      <c r="U152" s="51">
        <v>0</v>
      </c>
      <c r="V152" s="51" t="s">
        <v>277</v>
      </c>
      <c r="W152" s="51" t="s">
        <v>277</v>
      </c>
      <c r="X152" s="51">
        <v>0</v>
      </c>
      <c r="AB152" s="51">
        <v>0</v>
      </c>
      <c r="AC152" s="51">
        <v>0</v>
      </c>
      <c r="AD152" s="51" t="s">
        <v>277</v>
      </c>
      <c r="AE152" s="51" t="s">
        <v>277</v>
      </c>
      <c r="AF152" s="51">
        <v>0</v>
      </c>
      <c r="AJ152" s="51">
        <v>0</v>
      </c>
      <c r="AK152" s="51">
        <v>0</v>
      </c>
      <c r="AL152" s="51" t="s">
        <v>277</v>
      </c>
      <c r="AM152" s="51" t="s">
        <v>277</v>
      </c>
      <c r="AN152" s="51">
        <v>0</v>
      </c>
    </row>
    <row r="153" spans="2:40" x14ac:dyDescent="0.25">
      <c r="B153" s="48" t="s">
        <v>265</v>
      </c>
      <c r="C153" s="49" t="s">
        <v>65</v>
      </c>
      <c r="J153" s="48" t="s">
        <v>265</v>
      </c>
      <c r="K153" s="49" t="s">
        <v>65</v>
      </c>
      <c r="L153" s="51">
        <v>0</v>
      </c>
      <c r="M153" s="51">
        <v>0</v>
      </c>
      <c r="N153" s="51" t="s">
        <v>277</v>
      </c>
      <c r="O153" s="51" t="s">
        <v>277</v>
      </c>
      <c r="P153" s="51">
        <v>0</v>
      </c>
      <c r="T153" s="51">
        <v>0</v>
      </c>
      <c r="U153" s="51">
        <v>0</v>
      </c>
      <c r="V153" s="51" t="s">
        <v>277</v>
      </c>
      <c r="W153" s="51" t="s">
        <v>277</v>
      </c>
      <c r="X153" s="51">
        <v>0</v>
      </c>
      <c r="AB153" s="51">
        <v>0</v>
      </c>
      <c r="AC153" s="51">
        <v>0</v>
      </c>
      <c r="AD153" s="51" t="s">
        <v>277</v>
      </c>
      <c r="AE153" s="51" t="s">
        <v>277</v>
      </c>
      <c r="AF153" s="51">
        <v>0</v>
      </c>
      <c r="AJ153" s="51">
        <v>0</v>
      </c>
      <c r="AK153" s="51">
        <v>0</v>
      </c>
      <c r="AL153" s="51" t="s">
        <v>277</v>
      </c>
      <c r="AM153" s="51" t="s">
        <v>277</v>
      </c>
      <c r="AN153" s="51">
        <v>0</v>
      </c>
    </row>
    <row r="154" spans="2:40" x14ac:dyDescent="0.25">
      <c r="B154" s="48" t="s">
        <v>265</v>
      </c>
      <c r="C154" s="49" t="s">
        <v>49</v>
      </c>
      <c r="J154" s="48" t="s">
        <v>265</v>
      </c>
      <c r="K154" s="49" t="s">
        <v>49</v>
      </c>
      <c r="L154" s="51">
        <v>0</v>
      </c>
      <c r="M154" s="51">
        <v>0</v>
      </c>
      <c r="N154" s="51" t="s">
        <v>277</v>
      </c>
      <c r="O154" s="51" t="s">
        <v>277</v>
      </c>
      <c r="P154" s="51">
        <v>0</v>
      </c>
      <c r="T154" s="51">
        <v>0</v>
      </c>
      <c r="U154" s="51">
        <v>0</v>
      </c>
      <c r="V154" s="51" t="s">
        <v>277</v>
      </c>
      <c r="W154" s="51" t="s">
        <v>277</v>
      </c>
      <c r="X154" s="51">
        <v>0</v>
      </c>
      <c r="AB154" s="51">
        <v>0</v>
      </c>
      <c r="AC154" s="51">
        <v>0</v>
      </c>
      <c r="AD154" s="51" t="s">
        <v>277</v>
      </c>
      <c r="AE154" s="51" t="s">
        <v>277</v>
      </c>
      <c r="AF154" s="51">
        <v>0</v>
      </c>
      <c r="AJ154" s="51">
        <v>0</v>
      </c>
      <c r="AK154" s="51">
        <v>0</v>
      </c>
      <c r="AL154" s="51" t="s">
        <v>277</v>
      </c>
      <c r="AM154" s="51" t="s">
        <v>277</v>
      </c>
      <c r="AN154" s="51">
        <v>0</v>
      </c>
    </row>
    <row r="155" spans="2:40" x14ac:dyDescent="0.25">
      <c r="B155" s="48" t="s">
        <v>265</v>
      </c>
      <c r="C155" s="49" t="s">
        <v>51</v>
      </c>
      <c r="J155" s="48" t="s">
        <v>265</v>
      </c>
      <c r="K155" s="49" t="s">
        <v>51</v>
      </c>
      <c r="L155" s="51">
        <v>0</v>
      </c>
      <c r="M155" s="51">
        <v>0</v>
      </c>
      <c r="N155" s="51" t="s">
        <v>277</v>
      </c>
      <c r="O155" s="51" t="s">
        <v>277</v>
      </c>
      <c r="P155" s="51">
        <v>0</v>
      </c>
      <c r="T155" s="51">
        <v>0</v>
      </c>
      <c r="U155" s="51">
        <v>0</v>
      </c>
      <c r="V155" s="51" t="s">
        <v>277</v>
      </c>
      <c r="W155" s="51" t="s">
        <v>277</v>
      </c>
      <c r="X155" s="51">
        <v>0</v>
      </c>
      <c r="AB155" s="51">
        <v>0</v>
      </c>
      <c r="AC155" s="51">
        <v>0</v>
      </c>
      <c r="AD155" s="51" t="s">
        <v>277</v>
      </c>
      <c r="AE155" s="51" t="s">
        <v>277</v>
      </c>
      <c r="AF155" s="51">
        <v>0</v>
      </c>
      <c r="AJ155" s="51">
        <v>0</v>
      </c>
      <c r="AK155" s="51">
        <v>0</v>
      </c>
      <c r="AL155" s="51" t="s">
        <v>277</v>
      </c>
      <c r="AM155" s="51" t="s">
        <v>277</v>
      </c>
      <c r="AN155" s="51">
        <v>0</v>
      </c>
    </row>
    <row r="156" spans="2:40" x14ac:dyDescent="0.25">
      <c r="B156" s="48" t="s">
        <v>265</v>
      </c>
      <c r="C156" s="49" t="s">
        <v>53</v>
      </c>
      <c r="J156" s="48" t="s">
        <v>265</v>
      </c>
      <c r="K156" s="49" t="s">
        <v>53</v>
      </c>
      <c r="L156" s="51">
        <v>0</v>
      </c>
      <c r="M156" s="51">
        <v>0</v>
      </c>
      <c r="N156" s="51" t="s">
        <v>277</v>
      </c>
      <c r="O156" s="51" t="s">
        <v>277</v>
      </c>
      <c r="P156" s="51">
        <v>0</v>
      </c>
      <c r="T156" s="51">
        <v>0</v>
      </c>
      <c r="U156" s="51">
        <v>0</v>
      </c>
      <c r="V156" s="51" t="s">
        <v>277</v>
      </c>
      <c r="W156" s="51" t="s">
        <v>277</v>
      </c>
      <c r="X156" s="51">
        <v>0</v>
      </c>
      <c r="AB156" s="51">
        <v>0</v>
      </c>
      <c r="AC156" s="51">
        <v>0</v>
      </c>
      <c r="AD156" s="51" t="s">
        <v>277</v>
      </c>
      <c r="AE156" s="51" t="s">
        <v>277</v>
      </c>
      <c r="AF156" s="51">
        <v>0</v>
      </c>
      <c r="AJ156" s="51">
        <v>0</v>
      </c>
      <c r="AK156" s="51">
        <v>0</v>
      </c>
      <c r="AL156" s="51" t="s">
        <v>277</v>
      </c>
      <c r="AM156" s="51" t="s">
        <v>277</v>
      </c>
      <c r="AN156" s="51">
        <v>0</v>
      </c>
    </row>
    <row r="157" spans="2:40" x14ac:dyDescent="0.25">
      <c r="B157" s="48" t="s">
        <v>265</v>
      </c>
      <c r="C157" s="49" t="s">
        <v>76</v>
      </c>
      <c r="J157" s="48" t="s">
        <v>265</v>
      </c>
      <c r="K157" s="49" t="s">
        <v>76</v>
      </c>
      <c r="L157" s="51">
        <v>0</v>
      </c>
      <c r="M157" s="51">
        <v>0</v>
      </c>
      <c r="N157" s="51" t="s">
        <v>277</v>
      </c>
      <c r="O157" s="51" t="s">
        <v>277</v>
      </c>
      <c r="P157" s="51">
        <v>0</v>
      </c>
      <c r="T157" s="51">
        <v>0</v>
      </c>
      <c r="U157" s="51">
        <v>0</v>
      </c>
      <c r="V157" s="51" t="s">
        <v>277</v>
      </c>
      <c r="W157" s="51" t="s">
        <v>277</v>
      </c>
      <c r="X157" s="51">
        <v>0</v>
      </c>
      <c r="AB157" s="51">
        <v>0</v>
      </c>
      <c r="AC157" s="51">
        <v>0</v>
      </c>
      <c r="AD157" s="51" t="s">
        <v>277</v>
      </c>
      <c r="AE157" s="51" t="s">
        <v>277</v>
      </c>
      <c r="AF157" s="51">
        <v>0</v>
      </c>
      <c r="AJ157" s="51">
        <v>0</v>
      </c>
      <c r="AK157" s="51">
        <v>0</v>
      </c>
      <c r="AL157" s="51" t="s">
        <v>277</v>
      </c>
      <c r="AM157" s="51" t="s">
        <v>277</v>
      </c>
      <c r="AN157" s="51">
        <v>0</v>
      </c>
    </row>
    <row r="158" spans="2:40" x14ac:dyDescent="0.25">
      <c r="B158" s="48" t="s">
        <v>265</v>
      </c>
      <c r="C158" s="49" t="s">
        <v>78</v>
      </c>
      <c r="J158" s="48" t="s">
        <v>265</v>
      </c>
      <c r="K158" s="49" t="s">
        <v>78</v>
      </c>
      <c r="L158" s="51">
        <v>0</v>
      </c>
      <c r="M158" s="51">
        <v>0</v>
      </c>
      <c r="N158" s="51" t="s">
        <v>277</v>
      </c>
      <c r="O158" s="51" t="s">
        <v>277</v>
      </c>
      <c r="P158" s="51">
        <v>0</v>
      </c>
      <c r="T158" s="51">
        <v>0</v>
      </c>
      <c r="U158" s="51">
        <v>0</v>
      </c>
      <c r="V158" s="51" t="s">
        <v>277</v>
      </c>
      <c r="W158" s="51" t="s">
        <v>277</v>
      </c>
      <c r="X158" s="51">
        <v>0</v>
      </c>
      <c r="AB158" s="51">
        <v>0</v>
      </c>
      <c r="AC158" s="51">
        <v>0</v>
      </c>
      <c r="AD158" s="51" t="s">
        <v>277</v>
      </c>
      <c r="AE158" s="51" t="s">
        <v>277</v>
      </c>
      <c r="AF158" s="51">
        <v>0</v>
      </c>
      <c r="AJ158" s="51">
        <v>0</v>
      </c>
      <c r="AK158" s="51">
        <v>0</v>
      </c>
      <c r="AL158" s="51" t="s">
        <v>277</v>
      </c>
      <c r="AM158" s="51" t="s">
        <v>277</v>
      </c>
      <c r="AN158" s="51">
        <v>0</v>
      </c>
    </row>
    <row r="159" spans="2:40" x14ac:dyDescent="0.25">
      <c r="B159" s="48" t="s">
        <v>265</v>
      </c>
      <c r="C159" s="49" t="s">
        <v>194</v>
      </c>
      <c r="J159" s="48" t="s">
        <v>265</v>
      </c>
      <c r="K159" s="49" t="s">
        <v>194</v>
      </c>
      <c r="L159" s="51">
        <v>0</v>
      </c>
      <c r="M159" s="51">
        <v>0</v>
      </c>
      <c r="N159" s="51" t="s">
        <v>277</v>
      </c>
      <c r="O159" s="51" t="s">
        <v>277</v>
      </c>
      <c r="P159" s="51">
        <v>0</v>
      </c>
      <c r="T159" s="51">
        <v>0</v>
      </c>
      <c r="U159" s="51">
        <v>0</v>
      </c>
      <c r="V159" s="51" t="s">
        <v>277</v>
      </c>
      <c r="W159" s="51" t="s">
        <v>277</v>
      </c>
      <c r="X159" s="51">
        <v>0</v>
      </c>
      <c r="AB159" s="51">
        <v>0</v>
      </c>
      <c r="AC159" s="51">
        <v>0</v>
      </c>
      <c r="AD159" s="51" t="s">
        <v>277</v>
      </c>
      <c r="AE159" s="51" t="s">
        <v>277</v>
      </c>
      <c r="AF159" s="51">
        <v>0</v>
      </c>
      <c r="AJ159" s="51">
        <v>0</v>
      </c>
      <c r="AK159" s="51">
        <v>0</v>
      </c>
      <c r="AL159" s="51" t="s">
        <v>277</v>
      </c>
      <c r="AM159" s="51" t="s">
        <v>277</v>
      </c>
      <c r="AN159" s="51">
        <v>0</v>
      </c>
    </row>
    <row r="160" spans="2:40" x14ac:dyDescent="0.25">
      <c r="B160" s="48" t="s">
        <v>265</v>
      </c>
      <c r="C160" s="49" t="s">
        <v>196</v>
      </c>
      <c r="J160" s="48" t="s">
        <v>265</v>
      </c>
      <c r="K160" s="49" t="s">
        <v>196</v>
      </c>
      <c r="L160" s="51">
        <v>0</v>
      </c>
      <c r="M160" s="51">
        <v>0</v>
      </c>
      <c r="N160" s="51" t="s">
        <v>277</v>
      </c>
      <c r="O160" s="51" t="s">
        <v>277</v>
      </c>
      <c r="P160" s="51">
        <v>0</v>
      </c>
      <c r="T160" s="51">
        <v>0</v>
      </c>
      <c r="U160" s="51">
        <v>0</v>
      </c>
      <c r="V160" s="51" t="s">
        <v>277</v>
      </c>
      <c r="W160" s="51" t="s">
        <v>277</v>
      </c>
      <c r="X160" s="51">
        <v>0</v>
      </c>
      <c r="AB160" s="51">
        <v>0</v>
      </c>
      <c r="AC160" s="51">
        <v>0</v>
      </c>
      <c r="AD160" s="51" t="s">
        <v>277</v>
      </c>
      <c r="AE160" s="51" t="s">
        <v>277</v>
      </c>
      <c r="AF160" s="51">
        <v>0</v>
      </c>
      <c r="AJ160" s="51">
        <v>0</v>
      </c>
      <c r="AK160" s="51">
        <v>0</v>
      </c>
      <c r="AL160" s="51" t="s">
        <v>277</v>
      </c>
      <c r="AM160" s="51" t="s">
        <v>277</v>
      </c>
      <c r="AN160" s="51">
        <v>0</v>
      </c>
    </row>
    <row r="161" spans="2:40" x14ac:dyDescent="0.25">
      <c r="B161" s="48" t="s">
        <v>265</v>
      </c>
      <c r="C161" s="49" t="s">
        <v>55</v>
      </c>
      <c r="J161" s="48" t="s">
        <v>265</v>
      </c>
      <c r="K161" s="49" t="s">
        <v>55</v>
      </c>
      <c r="L161" s="51">
        <v>0</v>
      </c>
      <c r="M161" s="51">
        <v>0</v>
      </c>
      <c r="N161" s="51" t="s">
        <v>277</v>
      </c>
      <c r="O161" s="51" t="s">
        <v>277</v>
      </c>
      <c r="P161" s="51">
        <v>0</v>
      </c>
      <c r="T161" s="51">
        <v>0</v>
      </c>
      <c r="U161" s="51">
        <v>0</v>
      </c>
      <c r="V161" s="51" t="s">
        <v>277</v>
      </c>
      <c r="W161" s="51" t="s">
        <v>277</v>
      </c>
      <c r="X161" s="51">
        <v>0</v>
      </c>
      <c r="AB161" s="51">
        <v>0</v>
      </c>
      <c r="AC161" s="51">
        <v>0</v>
      </c>
      <c r="AD161" s="51" t="s">
        <v>277</v>
      </c>
      <c r="AE161" s="51" t="s">
        <v>277</v>
      </c>
      <c r="AF161" s="51">
        <v>0</v>
      </c>
      <c r="AJ161" s="51">
        <v>0</v>
      </c>
      <c r="AK161" s="51">
        <v>0</v>
      </c>
      <c r="AL161" s="51" t="s">
        <v>277</v>
      </c>
      <c r="AM161" s="51" t="s">
        <v>277</v>
      </c>
      <c r="AN161" s="51">
        <v>0</v>
      </c>
    </row>
    <row r="162" spans="2:40" x14ac:dyDescent="0.25">
      <c r="B162" s="48"/>
      <c r="C162" s="49"/>
      <c r="J162" s="48"/>
      <c r="K162" s="49"/>
      <c r="L162" s="51"/>
      <c r="M162" s="51"/>
      <c r="N162" s="51"/>
      <c r="O162" s="51"/>
      <c r="P162" s="51"/>
    </row>
    <row r="163" spans="2:40" x14ac:dyDescent="0.25">
      <c r="B163" s="48" t="s">
        <v>266</v>
      </c>
      <c r="C163" s="49"/>
      <c r="J163" s="48" t="s">
        <v>266</v>
      </c>
      <c r="K163" s="49"/>
      <c r="L163" s="51">
        <v>0</v>
      </c>
      <c r="M163" s="51">
        <v>0</v>
      </c>
      <c r="N163" s="51" t="s">
        <v>277</v>
      </c>
      <c r="O163" s="51" t="s">
        <v>277</v>
      </c>
      <c r="P163" s="51">
        <v>0</v>
      </c>
      <c r="T163" s="51">
        <v>0</v>
      </c>
      <c r="U163" s="51">
        <v>0</v>
      </c>
      <c r="V163" s="51" t="s">
        <v>277</v>
      </c>
      <c r="W163" s="51" t="s">
        <v>277</v>
      </c>
      <c r="X163" s="51">
        <v>0</v>
      </c>
      <c r="AB163" s="51">
        <v>0</v>
      </c>
      <c r="AC163" s="51">
        <v>0</v>
      </c>
      <c r="AD163" s="51" t="s">
        <v>277</v>
      </c>
      <c r="AE163" s="51" t="s">
        <v>277</v>
      </c>
      <c r="AF163" s="51">
        <v>0</v>
      </c>
      <c r="AJ163" s="51">
        <v>0</v>
      </c>
      <c r="AK163" s="51">
        <v>0</v>
      </c>
      <c r="AL163" s="51" t="s">
        <v>277</v>
      </c>
      <c r="AM163" s="51" t="s">
        <v>277</v>
      </c>
      <c r="AN163" s="51">
        <v>0</v>
      </c>
    </row>
    <row r="164" spans="2:40" x14ac:dyDescent="0.25">
      <c r="B164" s="48" t="s">
        <v>266</v>
      </c>
      <c r="C164" s="49" t="s">
        <v>199</v>
      </c>
      <c r="J164" s="48" t="s">
        <v>266</v>
      </c>
      <c r="K164" s="49" t="s">
        <v>199</v>
      </c>
      <c r="L164" s="51">
        <v>0</v>
      </c>
      <c r="M164" s="51">
        <v>0</v>
      </c>
      <c r="N164" s="51" t="s">
        <v>277</v>
      </c>
      <c r="O164" s="51" t="s">
        <v>277</v>
      </c>
      <c r="P164" s="51">
        <v>0</v>
      </c>
      <c r="T164" s="51">
        <v>0</v>
      </c>
      <c r="U164" s="51">
        <v>0</v>
      </c>
      <c r="V164" s="51" t="s">
        <v>277</v>
      </c>
      <c r="W164" s="51" t="s">
        <v>277</v>
      </c>
      <c r="X164" s="51">
        <v>0</v>
      </c>
      <c r="AB164" s="51">
        <v>0</v>
      </c>
      <c r="AC164" s="51">
        <v>0</v>
      </c>
      <c r="AD164" s="51" t="s">
        <v>277</v>
      </c>
      <c r="AE164" s="51" t="s">
        <v>277</v>
      </c>
      <c r="AF164" s="51">
        <v>0</v>
      </c>
      <c r="AJ164" s="51">
        <v>0</v>
      </c>
      <c r="AK164" s="51">
        <v>0</v>
      </c>
      <c r="AL164" s="51" t="s">
        <v>277</v>
      </c>
      <c r="AM164" s="51" t="s">
        <v>277</v>
      </c>
      <c r="AN164" s="51">
        <v>0</v>
      </c>
    </row>
    <row r="165" spans="2:40" x14ac:dyDescent="0.25">
      <c r="B165" s="48"/>
      <c r="C165" s="49"/>
      <c r="J165" s="48"/>
      <c r="K165" s="49"/>
      <c r="L165" s="51"/>
      <c r="M165" s="51"/>
      <c r="N165" s="51"/>
      <c r="O165" s="51"/>
      <c r="P165" s="51"/>
    </row>
    <row r="166" spans="2:40" x14ac:dyDescent="0.25">
      <c r="B166" s="48" t="s">
        <v>267</v>
      </c>
      <c r="C166" s="49"/>
      <c r="J166" s="48" t="s">
        <v>267</v>
      </c>
      <c r="K166" s="49"/>
      <c r="T166" s="51"/>
      <c r="U166" s="51"/>
      <c r="V166" s="51"/>
      <c r="W166" s="51"/>
      <c r="X166" s="51"/>
      <c r="AB166" s="51"/>
      <c r="AC166" s="51"/>
      <c r="AD166" s="51"/>
      <c r="AE166" s="51"/>
      <c r="AF166" s="51"/>
      <c r="AJ166" s="51"/>
      <c r="AK166" s="51"/>
      <c r="AL166" s="51"/>
      <c r="AM166" s="51"/>
      <c r="AN166" s="51"/>
    </row>
    <row r="167" spans="2:40" x14ac:dyDescent="0.25">
      <c r="B167" s="48" t="s">
        <v>268</v>
      </c>
      <c r="C167" s="49"/>
      <c r="J167" s="48" t="s">
        <v>268</v>
      </c>
      <c r="K167" s="49"/>
      <c r="L167" s="51">
        <v>0</v>
      </c>
      <c r="M167" s="51">
        <v>0</v>
      </c>
      <c r="N167" s="51" t="s">
        <v>277</v>
      </c>
      <c r="O167" s="51" t="s">
        <v>277</v>
      </c>
      <c r="P167" s="51">
        <v>0</v>
      </c>
      <c r="T167" s="51">
        <v>0</v>
      </c>
      <c r="U167" s="51">
        <v>0</v>
      </c>
      <c r="V167" s="51" t="s">
        <v>277</v>
      </c>
      <c r="W167" s="51" t="s">
        <v>277</v>
      </c>
      <c r="X167" s="51">
        <v>0</v>
      </c>
      <c r="AB167" s="51">
        <v>0</v>
      </c>
      <c r="AC167" s="51">
        <v>0</v>
      </c>
      <c r="AD167" s="51" t="s">
        <v>277</v>
      </c>
      <c r="AE167" s="51" t="s">
        <v>277</v>
      </c>
      <c r="AF167" s="51">
        <v>0</v>
      </c>
      <c r="AJ167" s="51">
        <v>0</v>
      </c>
      <c r="AK167" s="51">
        <v>0</v>
      </c>
      <c r="AL167" s="51" t="s">
        <v>277</v>
      </c>
      <c r="AM167" s="51" t="s">
        <v>277</v>
      </c>
      <c r="AN167" s="51">
        <v>0</v>
      </c>
    </row>
    <row r="168" spans="2:40" x14ac:dyDescent="0.25">
      <c r="B168" s="48" t="s">
        <v>268</v>
      </c>
      <c r="C168" s="49" t="s">
        <v>80</v>
      </c>
      <c r="J168" s="48" t="s">
        <v>268</v>
      </c>
      <c r="K168" s="49" t="s">
        <v>80</v>
      </c>
      <c r="L168" s="51">
        <v>0</v>
      </c>
      <c r="M168" s="51">
        <v>0</v>
      </c>
      <c r="N168" s="51" t="s">
        <v>277</v>
      </c>
      <c r="O168" s="51" t="s">
        <v>277</v>
      </c>
      <c r="P168" s="51">
        <v>0</v>
      </c>
      <c r="T168" s="51">
        <v>0</v>
      </c>
      <c r="U168" s="51">
        <v>0</v>
      </c>
      <c r="V168" s="51" t="s">
        <v>277</v>
      </c>
      <c r="W168" s="51" t="s">
        <v>277</v>
      </c>
      <c r="X168" s="51">
        <v>0</v>
      </c>
      <c r="AB168" s="51">
        <v>0</v>
      </c>
      <c r="AC168" s="51">
        <v>0</v>
      </c>
      <c r="AD168" s="51" t="s">
        <v>277</v>
      </c>
      <c r="AE168" s="51" t="s">
        <v>277</v>
      </c>
      <c r="AF168" s="51">
        <v>0</v>
      </c>
      <c r="AJ168" s="51">
        <v>0</v>
      </c>
      <c r="AK168" s="51">
        <v>0</v>
      </c>
      <c r="AL168" s="51" t="s">
        <v>277</v>
      </c>
      <c r="AM168" s="51" t="s">
        <v>277</v>
      </c>
      <c r="AN168" s="51">
        <v>0</v>
      </c>
    </row>
    <row r="169" spans="2:40" x14ac:dyDescent="0.25">
      <c r="B169" s="48" t="s">
        <v>268</v>
      </c>
      <c r="C169" s="49" t="s">
        <v>59</v>
      </c>
      <c r="J169" s="48" t="s">
        <v>268</v>
      </c>
      <c r="K169" s="49" t="s">
        <v>59</v>
      </c>
      <c r="L169" s="51">
        <v>0</v>
      </c>
      <c r="M169" s="51">
        <v>0</v>
      </c>
      <c r="N169" s="51" t="s">
        <v>277</v>
      </c>
      <c r="O169" s="51" t="s">
        <v>277</v>
      </c>
      <c r="P169" s="51">
        <v>0</v>
      </c>
      <c r="T169" s="51">
        <v>0</v>
      </c>
      <c r="U169" s="51">
        <v>0</v>
      </c>
      <c r="V169" s="51" t="s">
        <v>277</v>
      </c>
      <c r="W169" s="51" t="s">
        <v>277</v>
      </c>
      <c r="X169" s="51">
        <v>0</v>
      </c>
      <c r="AB169" s="51">
        <v>0</v>
      </c>
      <c r="AC169" s="51">
        <v>0</v>
      </c>
      <c r="AD169" s="51" t="s">
        <v>277</v>
      </c>
      <c r="AE169" s="51" t="s">
        <v>277</v>
      </c>
      <c r="AF169" s="51">
        <v>0</v>
      </c>
      <c r="AJ169" s="51">
        <v>0</v>
      </c>
      <c r="AK169" s="51">
        <v>0</v>
      </c>
      <c r="AL169" s="51" t="s">
        <v>277</v>
      </c>
      <c r="AM169" s="51" t="s">
        <v>277</v>
      </c>
      <c r="AN169" s="51">
        <v>0</v>
      </c>
    </row>
    <row r="170" spans="2:40" x14ac:dyDescent="0.25">
      <c r="B170" s="48" t="s">
        <v>268</v>
      </c>
      <c r="C170" s="49" t="s">
        <v>202</v>
      </c>
      <c r="J170" s="48" t="s">
        <v>268</v>
      </c>
      <c r="K170" s="49" t="s">
        <v>202</v>
      </c>
      <c r="L170" s="51">
        <v>0</v>
      </c>
      <c r="M170" s="51">
        <v>0</v>
      </c>
      <c r="N170" s="51" t="s">
        <v>277</v>
      </c>
      <c r="O170" s="51" t="s">
        <v>277</v>
      </c>
      <c r="P170" s="51">
        <v>0</v>
      </c>
      <c r="T170" s="51">
        <v>0</v>
      </c>
      <c r="U170" s="51">
        <v>0</v>
      </c>
      <c r="V170" s="51" t="s">
        <v>277</v>
      </c>
      <c r="W170" s="51" t="s">
        <v>277</v>
      </c>
      <c r="X170" s="51">
        <v>0</v>
      </c>
      <c r="AB170" s="51">
        <v>0</v>
      </c>
      <c r="AC170" s="51">
        <v>0</v>
      </c>
      <c r="AD170" s="51" t="s">
        <v>277</v>
      </c>
      <c r="AE170" s="51" t="s">
        <v>277</v>
      </c>
      <c r="AF170" s="51">
        <v>0</v>
      </c>
      <c r="AJ170" s="51">
        <v>0</v>
      </c>
      <c r="AK170" s="51">
        <v>0</v>
      </c>
      <c r="AL170" s="51" t="s">
        <v>277</v>
      </c>
      <c r="AM170" s="51" t="s">
        <v>277</v>
      </c>
      <c r="AN170" s="51">
        <v>0</v>
      </c>
    </row>
    <row r="171" spans="2:40" x14ac:dyDescent="0.25">
      <c r="B171" s="48" t="s">
        <v>268</v>
      </c>
      <c r="C171" s="49" t="s">
        <v>61</v>
      </c>
      <c r="J171" s="48" t="s">
        <v>268</v>
      </c>
      <c r="K171" s="49" t="s">
        <v>61</v>
      </c>
      <c r="L171" s="51">
        <v>0</v>
      </c>
      <c r="M171" s="51">
        <v>0</v>
      </c>
      <c r="N171" s="51" t="s">
        <v>277</v>
      </c>
      <c r="O171" s="51" t="s">
        <v>277</v>
      </c>
      <c r="P171" s="51">
        <v>0</v>
      </c>
      <c r="T171" s="51">
        <v>0</v>
      </c>
      <c r="U171" s="51">
        <v>0</v>
      </c>
      <c r="V171" s="51" t="s">
        <v>277</v>
      </c>
      <c r="W171" s="51" t="s">
        <v>277</v>
      </c>
      <c r="X171" s="51">
        <v>0</v>
      </c>
      <c r="AB171" s="51">
        <v>0</v>
      </c>
      <c r="AC171" s="51">
        <v>0</v>
      </c>
      <c r="AD171" s="51" t="s">
        <v>277</v>
      </c>
      <c r="AE171" s="51" t="s">
        <v>277</v>
      </c>
      <c r="AF171" s="51">
        <v>0</v>
      </c>
      <c r="AJ171" s="51">
        <v>0</v>
      </c>
      <c r="AK171" s="51">
        <v>0</v>
      </c>
      <c r="AL171" s="51" t="s">
        <v>277</v>
      </c>
      <c r="AM171" s="51" t="s">
        <v>277</v>
      </c>
      <c r="AN171" s="51">
        <v>0</v>
      </c>
    </row>
    <row r="172" spans="2:40" x14ac:dyDescent="0.25">
      <c r="B172" s="48" t="s">
        <v>268</v>
      </c>
      <c r="C172" s="49" t="s">
        <v>63</v>
      </c>
      <c r="J172" s="48" t="s">
        <v>268</v>
      </c>
      <c r="K172" s="49" t="s">
        <v>63</v>
      </c>
      <c r="L172" s="51">
        <v>0</v>
      </c>
      <c r="M172" s="51">
        <v>0</v>
      </c>
      <c r="N172" s="51" t="s">
        <v>277</v>
      </c>
      <c r="O172" s="51" t="s">
        <v>277</v>
      </c>
      <c r="P172" s="51">
        <v>0</v>
      </c>
      <c r="T172" s="51">
        <v>0</v>
      </c>
      <c r="U172" s="51">
        <v>0</v>
      </c>
      <c r="V172" s="51" t="s">
        <v>277</v>
      </c>
      <c r="W172" s="51" t="s">
        <v>277</v>
      </c>
      <c r="X172" s="51">
        <v>0</v>
      </c>
      <c r="AB172" s="51">
        <v>0</v>
      </c>
      <c r="AC172" s="51">
        <v>0</v>
      </c>
      <c r="AD172" s="51" t="s">
        <v>277</v>
      </c>
      <c r="AE172" s="51" t="s">
        <v>277</v>
      </c>
      <c r="AF172" s="51">
        <v>0</v>
      </c>
      <c r="AJ172" s="51">
        <v>0</v>
      </c>
      <c r="AK172" s="51">
        <v>0</v>
      </c>
      <c r="AL172" s="51" t="s">
        <v>277</v>
      </c>
      <c r="AM172" s="51" t="s">
        <v>277</v>
      </c>
      <c r="AN172" s="51">
        <v>0</v>
      </c>
    </row>
    <row r="173" spans="2:40" x14ac:dyDescent="0.25">
      <c r="B173" s="48" t="s">
        <v>268</v>
      </c>
      <c r="C173" s="49" t="s">
        <v>204</v>
      </c>
      <c r="J173" s="48" t="s">
        <v>268</v>
      </c>
      <c r="K173" s="49" t="s">
        <v>204</v>
      </c>
      <c r="L173" s="51">
        <v>0</v>
      </c>
      <c r="M173" s="51">
        <v>0</v>
      </c>
      <c r="N173" s="51" t="s">
        <v>277</v>
      </c>
      <c r="O173" s="51" t="s">
        <v>277</v>
      </c>
      <c r="P173" s="51">
        <v>0</v>
      </c>
      <c r="T173" s="51">
        <v>0</v>
      </c>
      <c r="U173" s="51">
        <v>0</v>
      </c>
      <c r="V173" s="51" t="s">
        <v>277</v>
      </c>
      <c r="W173" s="51" t="s">
        <v>277</v>
      </c>
      <c r="X173" s="51">
        <v>0</v>
      </c>
      <c r="AB173" s="51">
        <v>0</v>
      </c>
      <c r="AC173" s="51">
        <v>0</v>
      </c>
      <c r="AD173" s="51" t="s">
        <v>277</v>
      </c>
      <c r="AE173" s="51" t="s">
        <v>277</v>
      </c>
      <c r="AF173" s="51">
        <v>0</v>
      </c>
      <c r="AJ173" s="51">
        <v>0</v>
      </c>
      <c r="AK173" s="51">
        <v>0</v>
      </c>
      <c r="AL173" s="51" t="s">
        <v>277</v>
      </c>
      <c r="AM173" s="51" t="s">
        <v>277</v>
      </c>
      <c r="AN173" s="51">
        <v>0</v>
      </c>
    </row>
    <row r="174" spans="2:40" x14ac:dyDescent="0.25">
      <c r="B174" s="48" t="s">
        <v>268</v>
      </c>
      <c r="C174" s="49" t="s">
        <v>206</v>
      </c>
      <c r="J174" s="48" t="s">
        <v>268</v>
      </c>
      <c r="K174" s="49" t="s">
        <v>206</v>
      </c>
      <c r="L174" s="51">
        <v>0</v>
      </c>
      <c r="M174" s="51">
        <v>0</v>
      </c>
      <c r="N174" s="51" t="s">
        <v>277</v>
      </c>
      <c r="O174" s="51" t="s">
        <v>277</v>
      </c>
      <c r="P174" s="51">
        <v>0</v>
      </c>
      <c r="T174" s="51">
        <v>0</v>
      </c>
      <c r="U174" s="51">
        <v>0</v>
      </c>
      <c r="V174" s="51" t="s">
        <v>277</v>
      </c>
      <c r="W174" s="51" t="s">
        <v>277</v>
      </c>
      <c r="X174" s="51">
        <v>0</v>
      </c>
      <c r="AB174" s="51">
        <v>0</v>
      </c>
      <c r="AC174" s="51">
        <v>0</v>
      </c>
      <c r="AD174" s="51" t="s">
        <v>277</v>
      </c>
      <c r="AE174" s="51" t="s">
        <v>277</v>
      </c>
      <c r="AF174" s="51">
        <v>0</v>
      </c>
      <c r="AJ174" s="51">
        <v>0</v>
      </c>
      <c r="AK174" s="51">
        <v>0</v>
      </c>
      <c r="AL174" s="51" t="s">
        <v>277</v>
      </c>
      <c r="AM174" s="51" t="s">
        <v>277</v>
      </c>
      <c r="AN174" s="51">
        <v>0</v>
      </c>
    </row>
    <row r="175" spans="2:40" x14ac:dyDescent="0.25">
      <c r="B175" s="48"/>
      <c r="C175" s="49"/>
      <c r="J175" s="48"/>
      <c r="K175" s="49"/>
      <c r="L175" s="51"/>
      <c r="M175" s="51"/>
      <c r="N175" s="51"/>
      <c r="O175" s="51"/>
      <c r="P175" s="51"/>
    </row>
    <row r="176" spans="2:40" x14ac:dyDescent="0.25">
      <c r="B176" s="48" t="s">
        <v>269</v>
      </c>
      <c r="C176" s="49"/>
      <c r="J176" s="48" t="s">
        <v>269</v>
      </c>
      <c r="K176" s="49"/>
      <c r="L176" s="51">
        <v>0</v>
      </c>
      <c r="M176" s="51">
        <v>0</v>
      </c>
      <c r="N176" s="51" t="s">
        <v>277</v>
      </c>
      <c r="O176" s="51" t="s">
        <v>277</v>
      </c>
      <c r="P176" s="51">
        <v>0</v>
      </c>
      <c r="T176" s="51">
        <v>0</v>
      </c>
      <c r="U176" s="51">
        <v>0</v>
      </c>
      <c r="V176" s="51" t="s">
        <v>277</v>
      </c>
      <c r="W176" s="51" t="s">
        <v>277</v>
      </c>
      <c r="X176" s="51">
        <v>0</v>
      </c>
      <c r="AB176" s="51">
        <v>0</v>
      </c>
      <c r="AC176" s="51">
        <v>0</v>
      </c>
      <c r="AD176" s="51" t="s">
        <v>277</v>
      </c>
      <c r="AE176" s="51" t="s">
        <v>277</v>
      </c>
      <c r="AF176" s="51">
        <v>0</v>
      </c>
      <c r="AJ176" s="51">
        <v>0</v>
      </c>
      <c r="AK176" s="51">
        <v>0</v>
      </c>
      <c r="AL176" s="51" t="s">
        <v>277</v>
      </c>
      <c r="AM176" s="51" t="s">
        <v>277</v>
      </c>
      <c r="AN176" s="51">
        <v>0</v>
      </c>
    </row>
    <row r="177" spans="2:40" x14ac:dyDescent="0.25">
      <c r="B177" s="48" t="s">
        <v>269</v>
      </c>
      <c r="C177" s="49" t="s">
        <v>208</v>
      </c>
      <c r="J177" s="48" t="s">
        <v>269</v>
      </c>
      <c r="K177" s="49" t="s">
        <v>208</v>
      </c>
      <c r="L177" s="51">
        <v>0</v>
      </c>
      <c r="M177" s="51">
        <v>0</v>
      </c>
      <c r="N177" s="51" t="s">
        <v>277</v>
      </c>
      <c r="O177" s="51" t="s">
        <v>277</v>
      </c>
      <c r="P177" s="51">
        <v>0</v>
      </c>
      <c r="T177" s="51">
        <v>0</v>
      </c>
      <c r="U177" s="51">
        <v>0</v>
      </c>
      <c r="V177" s="51" t="s">
        <v>277</v>
      </c>
      <c r="W177" s="51" t="s">
        <v>277</v>
      </c>
      <c r="X177" s="51">
        <v>0</v>
      </c>
      <c r="AB177" s="51">
        <v>0</v>
      </c>
      <c r="AC177" s="51">
        <v>0</v>
      </c>
      <c r="AD177" s="51" t="s">
        <v>277</v>
      </c>
      <c r="AE177" s="51" t="s">
        <v>277</v>
      </c>
      <c r="AF177" s="51">
        <v>0</v>
      </c>
      <c r="AJ177" s="51">
        <v>0</v>
      </c>
      <c r="AK177" s="51">
        <v>0</v>
      </c>
      <c r="AL177" s="51" t="s">
        <v>277</v>
      </c>
      <c r="AM177" s="51" t="s">
        <v>277</v>
      </c>
      <c r="AN177" s="51">
        <v>0</v>
      </c>
    </row>
    <row r="178" spans="2:40" x14ac:dyDescent="0.25">
      <c r="B178" s="48" t="s">
        <v>269</v>
      </c>
      <c r="C178" s="49" t="s">
        <v>66</v>
      </c>
      <c r="J178" s="48" t="s">
        <v>269</v>
      </c>
      <c r="K178" s="49" t="s">
        <v>66</v>
      </c>
      <c r="L178" s="51">
        <v>0</v>
      </c>
      <c r="M178" s="51">
        <v>0</v>
      </c>
      <c r="N178" s="51" t="s">
        <v>277</v>
      </c>
      <c r="O178" s="51" t="s">
        <v>277</v>
      </c>
      <c r="P178" s="51">
        <v>0</v>
      </c>
      <c r="T178" s="51">
        <v>0</v>
      </c>
      <c r="U178" s="51">
        <v>0</v>
      </c>
      <c r="V178" s="51" t="s">
        <v>277</v>
      </c>
      <c r="W178" s="51" t="s">
        <v>277</v>
      </c>
      <c r="X178" s="51">
        <v>0</v>
      </c>
      <c r="AB178" s="51">
        <v>0</v>
      </c>
      <c r="AC178" s="51">
        <v>0</v>
      </c>
      <c r="AD178" s="51" t="s">
        <v>277</v>
      </c>
      <c r="AE178" s="51" t="s">
        <v>277</v>
      </c>
      <c r="AF178" s="51">
        <v>0</v>
      </c>
      <c r="AJ178" s="51">
        <v>0</v>
      </c>
      <c r="AK178" s="51">
        <v>0</v>
      </c>
      <c r="AL178" s="51" t="s">
        <v>277</v>
      </c>
      <c r="AM178" s="51" t="s">
        <v>277</v>
      </c>
      <c r="AN178" s="51">
        <v>0</v>
      </c>
    </row>
    <row r="179" spans="2:40" x14ac:dyDescent="0.25">
      <c r="B179" s="48"/>
      <c r="C179" s="49"/>
      <c r="J179" s="48"/>
      <c r="K179" s="49"/>
      <c r="L179" s="51"/>
      <c r="M179" s="51"/>
      <c r="N179" s="51"/>
      <c r="O179" s="51"/>
      <c r="P179" s="51"/>
    </row>
    <row r="180" spans="2:40" x14ac:dyDescent="0.25">
      <c r="B180" s="48" t="s">
        <v>270</v>
      </c>
      <c r="C180" s="49"/>
      <c r="J180" s="48" t="s">
        <v>270</v>
      </c>
      <c r="K180" s="49"/>
      <c r="L180" s="51">
        <v>0</v>
      </c>
      <c r="M180" s="51">
        <v>0</v>
      </c>
      <c r="N180" s="51" t="s">
        <v>277</v>
      </c>
      <c r="O180" s="51" t="s">
        <v>277</v>
      </c>
      <c r="P180" s="51">
        <v>0</v>
      </c>
      <c r="T180" s="51">
        <v>0</v>
      </c>
      <c r="U180" s="51">
        <v>0</v>
      </c>
      <c r="V180" s="51" t="s">
        <v>277</v>
      </c>
      <c r="W180" s="51" t="s">
        <v>277</v>
      </c>
      <c r="X180" s="51">
        <v>0</v>
      </c>
      <c r="AB180" s="51">
        <v>0</v>
      </c>
      <c r="AC180" s="51">
        <v>0</v>
      </c>
      <c r="AD180" s="51" t="s">
        <v>277</v>
      </c>
      <c r="AE180" s="51" t="s">
        <v>277</v>
      </c>
      <c r="AF180" s="51">
        <v>0</v>
      </c>
      <c r="AJ180" s="51">
        <v>0</v>
      </c>
      <c r="AK180" s="51">
        <v>0</v>
      </c>
      <c r="AL180" s="51" t="s">
        <v>277</v>
      </c>
      <c r="AM180" s="51" t="s">
        <v>277</v>
      </c>
      <c r="AN180" s="51">
        <v>0</v>
      </c>
    </row>
    <row r="181" spans="2:40" x14ac:dyDescent="0.25">
      <c r="B181" s="48" t="s">
        <v>270</v>
      </c>
      <c r="C181" s="49" t="s">
        <v>211</v>
      </c>
      <c r="J181" s="48" t="s">
        <v>270</v>
      </c>
      <c r="K181" s="49" t="s">
        <v>211</v>
      </c>
      <c r="L181" s="51">
        <v>0</v>
      </c>
      <c r="M181" s="51">
        <v>0</v>
      </c>
      <c r="N181" s="51" t="s">
        <v>277</v>
      </c>
      <c r="O181" s="51" t="s">
        <v>277</v>
      </c>
      <c r="P181" s="51">
        <v>0</v>
      </c>
      <c r="T181" s="51">
        <v>0</v>
      </c>
      <c r="U181" s="51">
        <v>0</v>
      </c>
      <c r="V181" s="51" t="s">
        <v>277</v>
      </c>
      <c r="W181" s="51" t="s">
        <v>277</v>
      </c>
      <c r="X181" s="51">
        <v>0</v>
      </c>
      <c r="AB181" s="51">
        <v>0</v>
      </c>
      <c r="AC181" s="51">
        <v>0</v>
      </c>
      <c r="AD181" s="51" t="s">
        <v>277</v>
      </c>
      <c r="AE181" s="51" t="s">
        <v>277</v>
      </c>
      <c r="AF181" s="51">
        <v>0</v>
      </c>
      <c r="AJ181" s="51">
        <v>0</v>
      </c>
      <c r="AK181" s="51">
        <v>0</v>
      </c>
      <c r="AL181" s="51" t="s">
        <v>277</v>
      </c>
      <c r="AM181" s="51" t="s">
        <v>277</v>
      </c>
      <c r="AN181" s="51">
        <v>0</v>
      </c>
    </row>
    <row r="182" spans="2:40" x14ac:dyDescent="0.25">
      <c r="B182" s="48" t="s">
        <v>270</v>
      </c>
      <c r="C182" s="49" t="s">
        <v>67</v>
      </c>
      <c r="J182" s="48" t="s">
        <v>270</v>
      </c>
      <c r="K182" s="49" t="s">
        <v>67</v>
      </c>
      <c r="L182" s="51">
        <v>0</v>
      </c>
      <c r="M182" s="51">
        <v>0</v>
      </c>
      <c r="N182" s="51" t="s">
        <v>277</v>
      </c>
      <c r="O182" s="51" t="s">
        <v>277</v>
      </c>
      <c r="P182" s="51">
        <v>0</v>
      </c>
      <c r="T182" s="51">
        <v>0</v>
      </c>
      <c r="U182" s="51">
        <v>0</v>
      </c>
      <c r="V182" s="51" t="s">
        <v>277</v>
      </c>
      <c r="W182" s="51" t="s">
        <v>277</v>
      </c>
      <c r="X182" s="51">
        <v>0</v>
      </c>
      <c r="AB182" s="51">
        <v>0</v>
      </c>
      <c r="AC182" s="51">
        <v>0</v>
      </c>
      <c r="AD182" s="51" t="s">
        <v>277</v>
      </c>
      <c r="AE182" s="51" t="s">
        <v>277</v>
      </c>
      <c r="AF182" s="51">
        <v>0</v>
      </c>
      <c r="AJ182" s="51">
        <v>0</v>
      </c>
      <c r="AK182" s="51">
        <v>0</v>
      </c>
      <c r="AL182" s="51" t="s">
        <v>277</v>
      </c>
      <c r="AM182" s="51" t="s">
        <v>277</v>
      </c>
      <c r="AN182" s="51">
        <v>0</v>
      </c>
    </row>
    <row r="183" spans="2:40" x14ac:dyDescent="0.25">
      <c r="B183" s="48"/>
      <c r="C183" s="49"/>
      <c r="J183" s="48"/>
      <c r="K183" s="49"/>
      <c r="L183" s="51"/>
      <c r="M183" s="51"/>
      <c r="N183" s="51"/>
      <c r="O183" s="51"/>
      <c r="P183" s="51"/>
    </row>
    <row r="184" spans="2:40" x14ac:dyDescent="0.25">
      <c r="B184" s="48" t="s">
        <v>271</v>
      </c>
      <c r="C184" s="49"/>
      <c r="J184" s="48" t="s">
        <v>271</v>
      </c>
      <c r="K184" s="49"/>
      <c r="L184" s="51">
        <v>0</v>
      </c>
      <c r="M184" s="51">
        <v>0</v>
      </c>
      <c r="N184" s="51" t="s">
        <v>277</v>
      </c>
      <c r="O184" s="51" t="s">
        <v>277</v>
      </c>
      <c r="P184" s="51">
        <v>0</v>
      </c>
      <c r="T184" s="51">
        <v>0</v>
      </c>
      <c r="U184" s="51">
        <v>0</v>
      </c>
      <c r="V184" s="51" t="s">
        <v>277</v>
      </c>
      <c r="W184" s="51" t="s">
        <v>277</v>
      </c>
      <c r="X184" s="51">
        <v>0</v>
      </c>
      <c r="AB184" s="51">
        <v>0</v>
      </c>
      <c r="AC184" s="51">
        <v>0</v>
      </c>
      <c r="AD184" s="51" t="s">
        <v>277</v>
      </c>
      <c r="AE184" s="51" t="s">
        <v>277</v>
      </c>
      <c r="AF184" s="51">
        <v>0</v>
      </c>
      <c r="AJ184" s="51">
        <v>0</v>
      </c>
      <c r="AK184" s="51">
        <v>0</v>
      </c>
      <c r="AL184" s="51" t="s">
        <v>277</v>
      </c>
      <c r="AM184" s="51" t="s">
        <v>277</v>
      </c>
      <c r="AN184" s="51">
        <v>0</v>
      </c>
    </row>
    <row r="185" spans="2:40" x14ac:dyDescent="0.25">
      <c r="B185" s="48" t="s">
        <v>271</v>
      </c>
      <c r="C185" s="49" t="s">
        <v>68</v>
      </c>
      <c r="J185" s="48" t="s">
        <v>271</v>
      </c>
      <c r="K185" s="49" t="s">
        <v>68</v>
      </c>
      <c r="L185" s="51">
        <v>0</v>
      </c>
      <c r="M185" s="51">
        <v>0</v>
      </c>
      <c r="N185" s="51" t="s">
        <v>277</v>
      </c>
      <c r="O185" s="51" t="s">
        <v>277</v>
      </c>
      <c r="P185" s="51">
        <v>0</v>
      </c>
      <c r="T185" s="51">
        <v>0</v>
      </c>
      <c r="U185" s="51">
        <v>0</v>
      </c>
      <c r="V185" s="51" t="s">
        <v>277</v>
      </c>
      <c r="W185" s="51" t="s">
        <v>277</v>
      </c>
      <c r="X185" s="51">
        <v>0</v>
      </c>
      <c r="AB185" s="51">
        <v>0</v>
      </c>
      <c r="AC185" s="51">
        <v>0</v>
      </c>
      <c r="AD185" s="51" t="s">
        <v>277</v>
      </c>
      <c r="AE185" s="51" t="s">
        <v>277</v>
      </c>
      <c r="AF185" s="51">
        <v>0</v>
      </c>
      <c r="AJ185" s="51">
        <v>0</v>
      </c>
      <c r="AK185" s="51">
        <v>0</v>
      </c>
      <c r="AL185" s="51" t="s">
        <v>277</v>
      </c>
      <c r="AM185" s="51" t="s">
        <v>277</v>
      </c>
      <c r="AN185" s="51">
        <v>0</v>
      </c>
    </row>
    <row r="186" spans="2:40" x14ac:dyDescent="0.25">
      <c r="B186" s="48" t="s">
        <v>271</v>
      </c>
      <c r="C186" s="49" t="s">
        <v>69</v>
      </c>
      <c r="J186" s="48" t="s">
        <v>271</v>
      </c>
      <c r="K186" s="49" t="s">
        <v>69</v>
      </c>
      <c r="L186" s="51">
        <v>0</v>
      </c>
      <c r="M186" s="51">
        <v>0</v>
      </c>
      <c r="N186" s="51" t="s">
        <v>277</v>
      </c>
      <c r="O186" s="51" t="s">
        <v>277</v>
      </c>
      <c r="P186" s="51">
        <v>0</v>
      </c>
      <c r="T186" s="51">
        <v>0</v>
      </c>
      <c r="U186" s="51">
        <v>0</v>
      </c>
      <c r="V186" s="51" t="s">
        <v>277</v>
      </c>
      <c r="W186" s="51" t="s">
        <v>277</v>
      </c>
      <c r="X186" s="51">
        <v>0</v>
      </c>
      <c r="AB186" s="51">
        <v>0</v>
      </c>
      <c r="AC186" s="51">
        <v>0</v>
      </c>
      <c r="AD186" s="51" t="s">
        <v>277</v>
      </c>
      <c r="AE186" s="51" t="s">
        <v>277</v>
      </c>
      <c r="AF186" s="51">
        <v>0</v>
      </c>
      <c r="AJ186" s="51">
        <v>0</v>
      </c>
      <c r="AK186" s="51">
        <v>0</v>
      </c>
      <c r="AL186" s="51" t="s">
        <v>277</v>
      </c>
      <c r="AM186" s="51" t="s">
        <v>277</v>
      </c>
      <c r="AN186" s="51">
        <v>0</v>
      </c>
    </row>
    <row r="187" spans="2:40" x14ac:dyDescent="0.25">
      <c r="B187" s="48"/>
      <c r="C187" s="49"/>
      <c r="J187" s="48"/>
      <c r="K187" s="49"/>
      <c r="L187" s="51"/>
      <c r="M187" s="51"/>
      <c r="N187" s="51"/>
      <c r="O187" s="51"/>
      <c r="P187" s="51"/>
    </row>
    <row r="188" spans="2:40" x14ac:dyDescent="0.25">
      <c r="B188" s="48" t="s">
        <v>272</v>
      </c>
      <c r="C188" s="49"/>
      <c r="J188" s="48" t="s">
        <v>272</v>
      </c>
      <c r="K188" s="49"/>
      <c r="L188" s="51">
        <v>0</v>
      </c>
      <c r="M188" s="51">
        <v>0</v>
      </c>
      <c r="N188" s="51" t="s">
        <v>277</v>
      </c>
      <c r="O188" s="51" t="s">
        <v>277</v>
      </c>
      <c r="P188" s="51">
        <v>0</v>
      </c>
      <c r="T188" s="51">
        <v>0</v>
      </c>
      <c r="U188" s="51">
        <v>0</v>
      </c>
      <c r="V188" s="51" t="s">
        <v>277</v>
      </c>
      <c r="W188" s="51" t="s">
        <v>277</v>
      </c>
      <c r="X188" s="51">
        <v>0</v>
      </c>
      <c r="AB188" s="51">
        <v>0</v>
      </c>
      <c r="AC188" s="51">
        <v>0</v>
      </c>
      <c r="AD188" s="51" t="s">
        <v>277</v>
      </c>
      <c r="AE188" s="51" t="s">
        <v>277</v>
      </c>
      <c r="AF188" s="51">
        <v>0</v>
      </c>
      <c r="AJ188" s="51">
        <v>0</v>
      </c>
      <c r="AK188" s="51">
        <v>0</v>
      </c>
      <c r="AL188" s="51" t="s">
        <v>277</v>
      </c>
      <c r="AM188" s="51" t="s">
        <v>277</v>
      </c>
      <c r="AN188" s="51">
        <v>0</v>
      </c>
    </row>
    <row r="189" spans="2:40" x14ac:dyDescent="0.25">
      <c r="B189" s="48" t="s">
        <v>272</v>
      </c>
      <c r="C189" s="49" t="s">
        <v>57</v>
      </c>
      <c r="J189" s="48" t="s">
        <v>272</v>
      </c>
      <c r="K189" s="49" t="s">
        <v>57</v>
      </c>
      <c r="L189" s="51">
        <v>0</v>
      </c>
      <c r="M189" s="51">
        <v>0</v>
      </c>
      <c r="N189" s="51" t="s">
        <v>277</v>
      </c>
      <c r="O189" s="51" t="s">
        <v>277</v>
      </c>
      <c r="P189" s="51">
        <v>0</v>
      </c>
      <c r="T189" s="51">
        <v>0</v>
      </c>
      <c r="U189" s="51">
        <v>0</v>
      </c>
      <c r="V189" s="51" t="s">
        <v>277</v>
      </c>
      <c r="W189" s="51" t="s">
        <v>277</v>
      </c>
      <c r="X189" s="51">
        <v>0</v>
      </c>
      <c r="AB189" s="51">
        <v>0</v>
      </c>
      <c r="AC189" s="51">
        <v>0</v>
      </c>
      <c r="AD189" s="51" t="s">
        <v>277</v>
      </c>
      <c r="AE189" s="51" t="s">
        <v>277</v>
      </c>
      <c r="AF189" s="51">
        <v>0</v>
      </c>
      <c r="AJ189" s="51">
        <v>0</v>
      </c>
      <c r="AK189" s="51">
        <v>0</v>
      </c>
      <c r="AL189" s="51" t="s">
        <v>277</v>
      </c>
      <c r="AM189" s="51" t="s">
        <v>277</v>
      </c>
      <c r="AN189" s="51">
        <v>0</v>
      </c>
    </row>
    <row r="190" spans="2:40" x14ac:dyDescent="0.25">
      <c r="B190" s="48" t="s">
        <v>272</v>
      </c>
      <c r="C190" s="49" t="s">
        <v>54</v>
      </c>
      <c r="J190" s="48" t="s">
        <v>272</v>
      </c>
      <c r="K190" s="49" t="s">
        <v>54</v>
      </c>
      <c r="L190" s="51">
        <v>0</v>
      </c>
      <c r="M190" s="51">
        <v>0</v>
      </c>
      <c r="N190" s="51" t="s">
        <v>277</v>
      </c>
      <c r="O190" s="51" t="s">
        <v>277</v>
      </c>
      <c r="P190" s="51">
        <v>0</v>
      </c>
      <c r="T190" s="51">
        <v>0</v>
      </c>
      <c r="U190" s="51">
        <v>0</v>
      </c>
      <c r="V190" s="51" t="s">
        <v>277</v>
      </c>
      <c r="W190" s="51" t="s">
        <v>277</v>
      </c>
      <c r="X190" s="51">
        <v>0</v>
      </c>
      <c r="AB190" s="51">
        <v>0</v>
      </c>
      <c r="AC190" s="51">
        <v>0</v>
      </c>
      <c r="AD190" s="51" t="s">
        <v>277</v>
      </c>
      <c r="AE190" s="51" t="s">
        <v>277</v>
      </c>
      <c r="AF190" s="51">
        <v>0</v>
      </c>
      <c r="AJ190" s="51">
        <v>0</v>
      </c>
      <c r="AK190" s="51">
        <v>0</v>
      </c>
      <c r="AL190" s="51" t="s">
        <v>277</v>
      </c>
      <c r="AM190" s="51" t="s">
        <v>277</v>
      </c>
      <c r="AN190" s="51">
        <v>0</v>
      </c>
    </row>
    <row r="191" spans="2:40" x14ac:dyDescent="0.25">
      <c r="B191" s="48" t="s">
        <v>272</v>
      </c>
      <c r="C191" s="49" t="s">
        <v>56</v>
      </c>
      <c r="J191" s="48" t="s">
        <v>272</v>
      </c>
      <c r="K191" s="49" t="s">
        <v>56</v>
      </c>
      <c r="L191" s="51">
        <v>0</v>
      </c>
      <c r="M191" s="51">
        <v>0</v>
      </c>
      <c r="N191" s="51" t="s">
        <v>277</v>
      </c>
      <c r="O191" s="51" t="s">
        <v>277</v>
      </c>
      <c r="P191" s="51">
        <v>0</v>
      </c>
      <c r="T191" s="51">
        <v>0</v>
      </c>
      <c r="U191" s="51">
        <v>0</v>
      </c>
      <c r="V191" s="51" t="s">
        <v>277</v>
      </c>
      <c r="W191" s="51" t="s">
        <v>277</v>
      </c>
      <c r="X191" s="51">
        <v>0</v>
      </c>
      <c r="AB191" s="51">
        <v>0</v>
      </c>
      <c r="AC191" s="51">
        <v>0</v>
      </c>
      <c r="AD191" s="51" t="s">
        <v>277</v>
      </c>
      <c r="AE191" s="51" t="s">
        <v>277</v>
      </c>
      <c r="AF191" s="51">
        <v>0</v>
      </c>
      <c r="AJ191" s="51">
        <v>0</v>
      </c>
      <c r="AK191" s="51">
        <v>0</v>
      </c>
      <c r="AL191" s="51" t="s">
        <v>277</v>
      </c>
      <c r="AM191" s="51" t="s">
        <v>277</v>
      </c>
      <c r="AN191" s="51">
        <v>0</v>
      </c>
    </row>
    <row r="192" spans="2:40" x14ac:dyDescent="0.25">
      <c r="B192" s="48"/>
      <c r="C192" s="49"/>
      <c r="J192" s="48"/>
      <c r="K192" s="49"/>
      <c r="L192" s="51"/>
      <c r="M192" s="51"/>
      <c r="N192" s="51"/>
      <c r="O192" s="51"/>
      <c r="P192" s="51"/>
    </row>
    <row r="193" spans="2:40" x14ac:dyDescent="0.25">
      <c r="B193" s="48" t="s">
        <v>273</v>
      </c>
      <c r="C193" s="49"/>
      <c r="J193" s="48" t="s">
        <v>273</v>
      </c>
      <c r="K193" s="49"/>
      <c r="T193" s="51"/>
      <c r="U193" s="51"/>
      <c r="V193" s="51"/>
      <c r="W193" s="51"/>
      <c r="X193" s="51"/>
      <c r="AB193" s="51"/>
      <c r="AC193" s="51"/>
      <c r="AD193" s="51"/>
      <c r="AE193" s="51"/>
      <c r="AF193" s="51"/>
      <c r="AJ193" s="51"/>
      <c r="AK193" s="51"/>
      <c r="AL193" s="51"/>
      <c r="AM193" s="51"/>
      <c r="AN193" s="51"/>
    </row>
    <row r="194" spans="2:40" x14ac:dyDescent="0.25">
      <c r="B194" s="48" t="s">
        <v>274</v>
      </c>
      <c r="C194" s="49"/>
      <c r="J194" s="48" t="s">
        <v>274</v>
      </c>
      <c r="K194" s="49"/>
      <c r="L194" s="51">
        <v>0</v>
      </c>
      <c r="M194" s="51">
        <v>0</v>
      </c>
      <c r="N194" s="51" t="s">
        <v>277</v>
      </c>
      <c r="O194" s="51" t="s">
        <v>277</v>
      </c>
      <c r="P194" s="51">
        <v>0</v>
      </c>
      <c r="T194" s="51">
        <v>0</v>
      </c>
      <c r="U194" s="51">
        <v>0</v>
      </c>
      <c r="V194" s="51" t="s">
        <v>277</v>
      </c>
      <c r="W194" s="51" t="s">
        <v>277</v>
      </c>
      <c r="X194" s="51">
        <v>0</v>
      </c>
      <c r="AB194" s="51">
        <v>0</v>
      </c>
      <c r="AC194" s="51">
        <v>0</v>
      </c>
      <c r="AD194" s="51" t="s">
        <v>277</v>
      </c>
      <c r="AE194" s="51" t="s">
        <v>277</v>
      </c>
      <c r="AF194" s="51">
        <v>0</v>
      </c>
      <c r="AJ194" s="51">
        <v>0</v>
      </c>
      <c r="AK194" s="51">
        <v>0</v>
      </c>
      <c r="AL194" s="51" t="s">
        <v>277</v>
      </c>
      <c r="AM194" s="51" t="s">
        <v>277</v>
      </c>
      <c r="AN194" s="51">
        <v>0</v>
      </c>
    </row>
    <row r="195" spans="2:40" x14ac:dyDescent="0.25">
      <c r="B195" s="48" t="s">
        <v>274</v>
      </c>
      <c r="C195" s="49" t="s">
        <v>219</v>
      </c>
      <c r="J195" s="48" t="s">
        <v>274</v>
      </c>
      <c r="K195" s="49" t="s">
        <v>219</v>
      </c>
      <c r="L195" s="51">
        <v>0</v>
      </c>
      <c r="M195" s="51">
        <v>0</v>
      </c>
      <c r="N195" s="51" t="s">
        <v>277</v>
      </c>
      <c r="O195" s="51" t="s">
        <v>277</v>
      </c>
      <c r="P195" s="51">
        <v>0</v>
      </c>
      <c r="T195" s="51">
        <v>0</v>
      </c>
      <c r="U195" s="51">
        <v>0</v>
      </c>
      <c r="V195" s="51" t="s">
        <v>277</v>
      </c>
      <c r="W195" s="51" t="s">
        <v>277</v>
      </c>
      <c r="X195" s="51">
        <v>0</v>
      </c>
      <c r="AB195" s="51">
        <v>0</v>
      </c>
      <c r="AC195" s="51">
        <v>0</v>
      </c>
      <c r="AD195" s="51" t="s">
        <v>277</v>
      </c>
      <c r="AE195" s="51" t="s">
        <v>277</v>
      </c>
      <c r="AF195" s="51">
        <v>0</v>
      </c>
      <c r="AJ195" s="51">
        <v>0</v>
      </c>
      <c r="AK195" s="51">
        <v>0</v>
      </c>
      <c r="AL195" s="51" t="s">
        <v>277</v>
      </c>
      <c r="AM195" s="51" t="s">
        <v>277</v>
      </c>
      <c r="AN195" s="51">
        <v>0</v>
      </c>
    </row>
    <row r="196" spans="2:40" x14ac:dyDescent="0.25">
      <c r="B196" s="48" t="s">
        <v>274</v>
      </c>
      <c r="C196" s="49" t="s">
        <v>96</v>
      </c>
      <c r="J196" s="48" t="s">
        <v>274</v>
      </c>
      <c r="K196" s="49" t="s">
        <v>96</v>
      </c>
      <c r="L196" s="51">
        <v>0</v>
      </c>
      <c r="M196" s="51">
        <v>0</v>
      </c>
      <c r="N196" s="51" t="s">
        <v>277</v>
      </c>
      <c r="O196" s="51" t="s">
        <v>277</v>
      </c>
      <c r="P196" s="51">
        <v>0</v>
      </c>
      <c r="T196" s="51">
        <v>0</v>
      </c>
      <c r="U196" s="51">
        <v>0</v>
      </c>
      <c r="V196" s="51" t="s">
        <v>277</v>
      </c>
      <c r="W196" s="51" t="s">
        <v>277</v>
      </c>
      <c r="X196" s="51">
        <v>0</v>
      </c>
      <c r="AB196" s="51">
        <v>0</v>
      </c>
      <c r="AC196" s="51">
        <v>0</v>
      </c>
      <c r="AD196" s="51" t="s">
        <v>277</v>
      </c>
      <c r="AE196" s="51" t="s">
        <v>277</v>
      </c>
      <c r="AF196" s="51">
        <v>0</v>
      </c>
      <c r="AJ196" s="51">
        <v>0</v>
      </c>
      <c r="AK196" s="51">
        <v>0</v>
      </c>
      <c r="AL196" s="51" t="s">
        <v>277</v>
      </c>
      <c r="AM196" s="51" t="s">
        <v>277</v>
      </c>
      <c r="AN196" s="51">
        <v>0</v>
      </c>
    </row>
    <row r="197" spans="2:40" x14ac:dyDescent="0.25">
      <c r="B197" s="48" t="s">
        <v>274</v>
      </c>
      <c r="C197" s="49" t="s">
        <v>91</v>
      </c>
      <c r="J197" s="48" t="s">
        <v>274</v>
      </c>
      <c r="K197" s="49" t="s">
        <v>91</v>
      </c>
      <c r="L197" s="51">
        <v>0</v>
      </c>
      <c r="M197" s="51">
        <v>0</v>
      </c>
      <c r="N197" s="51" t="s">
        <v>277</v>
      </c>
      <c r="O197" s="51" t="s">
        <v>277</v>
      </c>
      <c r="P197" s="51">
        <v>0</v>
      </c>
      <c r="T197" s="51">
        <v>0</v>
      </c>
      <c r="U197" s="51">
        <v>0</v>
      </c>
      <c r="V197" s="51" t="s">
        <v>277</v>
      </c>
      <c r="W197" s="51" t="s">
        <v>277</v>
      </c>
      <c r="X197" s="51">
        <v>0</v>
      </c>
      <c r="AB197" s="51">
        <v>0</v>
      </c>
      <c r="AC197" s="51">
        <v>0</v>
      </c>
      <c r="AD197" s="51" t="s">
        <v>277</v>
      </c>
      <c r="AE197" s="51" t="s">
        <v>277</v>
      </c>
      <c r="AF197" s="51">
        <v>0</v>
      </c>
      <c r="AJ197" s="51">
        <v>0</v>
      </c>
      <c r="AK197" s="51">
        <v>0</v>
      </c>
      <c r="AL197" s="51" t="s">
        <v>277</v>
      </c>
      <c r="AM197" s="51" t="s">
        <v>277</v>
      </c>
      <c r="AN197" s="51">
        <v>0</v>
      </c>
    </row>
    <row r="198" spans="2:40" x14ac:dyDescent="0.25">
      <c r="B198" s="48" t="s">
        <v>274</v>
      </c>
      <c r="C198" s="49" t="s">
        <v>89</v>
      </c>
      <c r="J198" s="48" t="s">
        <v>274</v>
      </c>
      <c r="K198" s="49" t="s">
        <v>89</v>
      </c>
      <c r="L198" s="51">
        <v>0</v>
      </c>
      <c r="M198" s="51">
        <v>0</v>
      </c>
      <c r="N198" s="51" t="s">
        <v>277</v>
      </c>
      <c r="O198" s="51" t="s">
        <v>277</v>
      </c>
      <c r="P198" s="51">
        <v>0</v>
      </c>
      <c r="T198" s="51">
        <v>0</v>
      </c>
      <c r="U198" s="51">
        <v>0</v>
      </c>
      <c r="V198" s="51" t="s">
        <v>277</v>
      </c>
      <c r="W198" s="51" t="s">
        <v>277</v>
      </c>
      <c r="X198" s="51">
        <v>0</v>
      </c>
      <c r="AB198" s="51">
        <v>0</v>
      </c>
      <c r="AC198" s="51">
        <v>0</v>
      </c>
      <c r="AD198" s="51" t="s">
        <v>277</v>
      </c>
      <c r="AE198" s="51" t="s">
        <v>277</v>
      </c>
      <c r="AF198" s="51">
        <v>0</v>
      </c>
      <c r="AJ198" s="51">
        <v>0</v>
      </c>
      <c r="AK198" s="51">
        <v>0</v>
      </c>
      <c r="AL198" s="51" t="s">
        <v>277</v>
      </c>
      <c r="AM198" s="51" t="s">
        <v>277</v>
      </c>
      <c r="AN198" s="51">
        <v>0</v>
      </c>
    </row>
    <row r="199" spans="2:40" x14ac:dyDescent="0.25">
      <c r="B199" s="48" t="s">
        <v>274</v>
      </c>
      <c r="C199" s="49" t="s">
        <v>90</v>
      </c>
      <c r="J199" s="48" t="s">
        <v>274</v>
      </c>
      <c r="K199" s="49" t="s">
        <v>90</v>
      </c>
      <c r="L199" s="51">
        <v>0</v>
      </c>
      <c r="M199" s="51">
        <v>0</v>
      </c>
      <c r="N199" s="51" t="s">
        <v>277</v>
      </c>
      <c r="O199" s="51" t="s">
        <v>277</v>
      </c>
      <c r="P199" s="51">
        <v>0</v>
      </c>
      <c r="T199" s="51">
        <v>0</v>
      </c>
      <c r="U199" s="51">
        <v>0</v>
      </c>
      <c r="V199" s="51" t="s">
        <v>277</v>
      </c>
      <c r="W199" s="51" t="s">
        <v>277</v>
      </c>
      <c r="X199" s="51">
        <v>0</v>
      </c>
      <c r="AB199" s="51">
        <v>0</v>
      </c>
      <c r="AC199" s="51">
        <v>0</v>
      </c>
      <c r="AD199" s="51" t="s">
        <v>277</v>
      </c>
      <c r="AE199" s="51" t="s">
        <v>277</v>
      </c>
      <c r="AF199" s="51">
        <v>0</v>
      </c>
      <c r="AJ199" s="51">
        <v>0</v>
      </c>
      <c r="AK199" s="51">
        <v>0</v>
      </c>
      <c r="AL199" s="51" t="s">
        <v>277</v>
      </c>
      <c r="AM199" s="51" t="s">
        <v>277</v>
      </c>
      <c r="AN199" s="51">
        <v>0</v>
      </c>
    </row>
    <row r="200" spans="2:40" x14ac:dyDescent="0.25">
      <c r="B200" s="48" t="s">
        <v>274</v>
      </c>
      <c r="C200" s="49" t="s">
        <v>86</v>
      </c>
      <c r="J200" s="48" t="s">
        <v>274</v>
      </c>
      <c r="K200" s="49" t="s">
        <v>86</v>
      </c>
      <c r="L200" s="51">
        <v>0</v>
      </c>
      <c r="M200" s="51">
        <v>0</v>
      </c>
      <c r="N200" s="51" t="s">
        <v>277</v>
      </c>
      <c r="O200" s="51" t="s">
        <v>277</v>
      </c>
      <c r="P200" s="51">
        <v>0</v>
      </c>
      <c r="T200" s="51">
        <v>0</v>
      </c>
      <c r="U200" s="51">
        <v>0</v>
      </c>
      <c r="V200" s="51" t="s">
        <v>277</v>
      </c>
      <c r="W200" s="51" t="s">
        <v>277</v>
      </c>
      <c r="X200" s="51">
        <v>0</v>
      </c>
      <c r="AB200" s="51">
        <v>0</v>
      </c>
      <c r="AC200" s="51">
        <v>0</v>
      </c>
      <c r="AD200" s="51" t="s">
        <v>277</v>
      </c>
      <c r="AE200" s="51" t="s">
        <v>277</v>
      </c>
      <c r="AF200" s="51">
        <v>0</v>
      </c>
      <c r="AJ200" s="51">
        <v>0</v>
      </c>
      <c r="AK200" s="51">
        <v>0</v>
      </c>
      <c r="AL200" s="51" t="s">
        <v>277</v>
      </c>
      <c r="AM200" s="51" t="s">
        <v>277</v>
      </c>
      <c r="AN200" s="51">
        <v>0</v>
      </c>
    </row>
    <row r="201" spans="2:40" x14ac:dyDescent="0.25">
      <c r="B201" s="48" t="s">
        <v>274</v>
      </c>
      <c r="C201" s="49" t="s">
        <v>82</v>
      </c>
      <c r="J201" s="48" t="s">
        <v>274</v>
      </c>
      <c r="K201" s="49" t="s">
        <v>82</v>
      </c>
      <c r="L201" s="51">
        <v>0</v>
      </c>
      <c r="M201" s="51">
        <v>0</v>
      </c>
      <c r="N201" s="51" t="s">
        <v>277</v>
      </c>
      <c r="O201" s="51" t="s">
        <v>277</v>
      </c>
      <c r="P201" s="51">
        <v>0</v>
      </c>
      <c r="T201" s="51">
        <v>0</v>
      </c>
      <c r="U201" s="51">
        <v>0</v>
      </c>
      <c r="V201" s="51" t="s">
        <v>277</v>
      </c>
      <c r="W201" s="51" t="s">
        <v>277</v>
      </c>
      <c r="X201" s="51">
        <v>0</v>
      </c>
      <c r="AB201" s="51">
        <v>0</v>
      </c>
      <c r="AC201" s="51">
        <v>0</v>
      </c>
      <c r="AD201" s="51" t="s">
        <v>277</v>
      </c>
      <c r="AE201" s="51" t="s">
        <v>277</v>
      </c>
      <c r="AF201" s="51">
        <v>0</v>
      </c>
      <c r="AJ201" s="51">
        <v>0</v>
      </c>
      <c r="AK201" s="51">
        <v>0</v>
      </c>
      <c r="AL201" s="51" t="s">
        <v>277</v>
      </c>
      <c r="AM201" s="51" t="s">
        <v>277</v>
      </c>
      <c r="AN201" s="51">
        <v>0</v>
      </c>
    </row>
    <row r="202" spans="2:40" x14ac:dyDescent="0.25">
      <c r="B202" s="48" t="s">
        <v>274</v>
      </c>
      <c r="C202" s="49" t="s">
        <v>84</v>
      </c>
      <c r="J202" s="48" t="s">
        <v>274</v>
      </c>
      <c r="K202" s="49" t="s">
        <v>84</v>
      </c>
      <c r="L202" s="51">
        <v>0</v>
      </c>
      <c r="M202" s="51">
        <v>0</v>
      </c>
      <c r="N202" s="51" t="s">
        <v>277</v>
      </c>
      <c r="O202" s="51" t="s">
        <v>277</v>
      </c>
      <c r="P202" s="51">
        <v>0</v>
      </c>
      <c r="T202" s="51">
        <v>0</v>
      </c>
      <c r="U202" s="51">
        <v>0</v>
      </c>
      <c r="V202" s="51" t="s">
        <v>277</v>
      </c>
      <c r="W202" s="51" t="s">
        <v>277</v>
      </c>
      <c r="X202" s="51">
        <v>0</v>
      </c>
      <c r="AB202" s="51">
        <v>0</v>
      </c>
      <c r="AC202" s="51">
        <v>0</v>
      </c>
      <c r="AD202" s="51" t="s">
        <v>277</v>
      </c>
      <c r="AE202" s="51" t="s">
        <v>277</v>
      </c>
      <c r="AF202" s="51">
        <v>0</v>
      </c>
      <c r="AJ202" s="51">
        <v>0</v>
      </c>
      <c r="AK202" s="51">
        <v>0</v>
      </c>
      <c r="AL202" s="51" t="s">
        <v>277</v>
      </c>
      <c r="AM202" s="51" t="s">
        <v>277</v>
      </c>
      <c r="AN202" s="51">
        <v>0</v>
      </c>
    </row>
    <row r="203" spans="2:40" x14ac:dyDescent="0.25">
      <c r="B203" s="48" t="s">
        <v>274</v>
      </c>
      <c r="C203" s="49" t="s">
        <v>275</v>
      </c>
      <c r="J203" s="48" t="s">
        <v>274</v>
      </c>
      <c r="K203" s="49" t="s">
        <v>275</v>
      </c>
      <c r="L203" s="51">
        <v>0</v>
      </c>
      <c r="M203" s="51">
        <v>0</v>
      </c>
      <c r="N203" s="51" t="s">
        <v>277</v>
      </c>
      <c r="O203" s="51" t="s">
        <v>277</v>
      </c>
      <c r="P203" s="51">
        <v>0</v>
      </c>
      <c r="T203" s="51">
        <v>0</v>
      </c>
      <c r="U203" s="51">
        <v>0</v>
      </c>
      <c r="V203" s="51" t="s">
        <v>277</v>
      </c>
      <c r="W203" s="51" t="s">
        <v>277</v>
      </c>
      <c r="X203" s="51">
        <v>0</v>
      </c>
      <c r="AB203" s="51">
        <v>0</v>
      </c>
      <c r="AC203" s="51">
        <v>0</v>
      </c>
      <c r="AD203" s="51" t="s">
        <v>277</v>
      </c>
      <c r="AE203" s="51" t="s">
        <v>277</v>
      </c>
      <c r="AF203" s="51">
        <v>0</v>
      </c>
      <c r="AJ203" s="51">
        <v>0</v>
      </c>
      <c r="AK203" s="51">
        <v>0</v>
      </c>
      <c r="AL203" s="51" t="s">
        <v>277</v>
      </c>
      <c r="AM203" s="51" t="s">
        <v>277</v>
      </c>
      <c r="AN203" s="51">
        <v>0</v>
      </c>
    </row>
    <row r="204" spans="2:40" x14ac:dyDescent="0.25">
      <c r="B204" s="48" t="s">
        <v>274</v>
      </c>
      <c r="C204" s="49" t="s">
        <v>276</v>
      </c>
      <c r="J204" s="48" t="s">
        <v>274</v>
      </c>
      <c r="K204" s="49" t="s">
        <v>276</v>
      </c>
      <c r="L204" s="51">
        <v>0</v>
      </c>
      <c r="M204" s="51">
        <v>0</v>
      </c>
      <c r="N204" s="51" t="s">
        <v>277</v>
      </c>
      <c r="O204" s="51" t="s">
        <v>277</v>
      </c>
      <c r="P204" s="51">
        <v>0</v>
      </c>
      <c r="T204" s="51">
        <v>0</v>
      </c>
      <c r="U204" s="51">
        <v>0</v>
      </c>
      <c r="V204" s="51" t="s">
        <v>277</v>
      </c>
      <c r="W204" s="51" t="s">
        <v>277</v>
      </c>
      <c r="X204" s="51">
        <v>0</v>
      </c>
      <c r="AB204" s="51">
        <v>0</v>
      </c>
      <c r="AC204" s="51">
        <v>0</v>
      </c>
      <c r="AD204" s="51" t="s">
        <v>277</v>
      </c>
      <c r="AE204" s="51" t="s">
        <v>277</v>
      </c>
      <c r="AF204" s="51">
        <v>0</v>
      </c>
      <c r="AJ204" s="51">
        <v>0</v>
      </c>
      <c r="AK204" s="51">
        <v>0</v>
      </c>
      <c r="AL204" s="51" t="s">
        <v>277</v>
      </c>
      <c r="AM204" s="51" t="s">
        <v>277</v>
      </c>
      <c r="AN204" s="51">
        <v>0</v>
      </c>
    </row>
    <row r="205" spans="2:40" x14ac:dyDescent="0.25">
      <c r="B205" s="48" t="s">
        <v>274</v>
      </c>
      <c r="C205" s="49" t="s">
        <v>95</v>
      </c>
      <c r="J205" s="48" t="s">
        <v>274</v>
      </c>
      <c r="K205" s="49" t="s">
        <v>95</v>
      </c>
      <c r="L205" s="51">
        <v>0</v>
      </c>
      <c r="M205" s="51">
        <v>0</v>
      </c>
      <c r="N205" s="51" t="s">
        <v>277</v>
      </c>
      <c r="O205" s="51" t="s">
        <v>277</v>
      </c>
      <c r="P205" s="51">
        <v>0</v>
      </c>
      <c r="T205" s="51">
        <v>0</v>
      </c>
      <c r="U205" s="51">
        <v>0</v>
      </c>
      <c r="V205" s="51" t="s">
        <v>277</v>
      </c>
      <c r="W205" s="51" t="s">
        <v>277</v>
      </c>
      <c r="X205" s="51">
        <v>0</v>
      </c>
      <c r="AB205" s="51">
        <v>0</v>
      </c>
      <c r="AC205" s="51">
        <v>0</v>
      </c>
      <c r="AD205" s="51" t="s">
        <v>277</v>
      </c>
      <c r="AE205" s="51" t="s">
        <v>277</v>
      </c>
      <c r="AF205" s="51">
        <v>0</v>
      </c>
      <c r="AJ205" s="51">
        <v>0</v>
      </c>
      <c r="AK205" s="51">
        <v>0</v>
      </c>
      <c r="AL205" s="51" t="s">
        <v>277</v>
      </c>
      <c r="AM205" s="51" t="s">
        <v>277</v>
      </c>
      <c r="AN205" s="51">
        <v>0</v>
      </c>
    </row>
    <row r="206" spans="2:40" x14ac:dyDescent="0.25">
      <c r="B206" s="48" t="s">
        <v>274</v>
      </c>
      <c r="C206" s="49" t="s">
        <v>93</v>
      </c>
      <c r="J206" s="48" t="s">
        <v>274</v>
      </c>
      <c r="K206" s="49" t="s">
        <v>93</v>
      </c>
      <c r="L206" s="51">
        <v>0</v>
      </c>
      <c r="M206" s="51">
        <v>0</v>
      </c>
      <c r="N206" s="51" t="s">
        <v>277</v>
      </c>
      <c r="O206" s="51" t="s">
        <v>277</v>
      </c>
      <c r="P206" s="51">
        <v>0</v>
      </c>
      <c r="T206" s="51">
        <v>0</v>
      </c>
      <c r="U206" s="51">
        <v>0</v>
      </c>
      <c r="V206" s="51" t="s">
        <v>277</v>
      </c>
      <c r="W206" s="51" t="s">
        <v>277</v>
      </c>
      <c r="X206" s="51">
        <v>0</v>
      </c>
      <c r="AB206" s="51">
        <v>0</v>
      </c>
      <c r="AC206" s="51">
        <v>0</v>
      </c>
      <c r="AD206" s="51" t="s">
        <v>277</v>
      </c>
      <c r="AE206" s="51" t="s">
        <v>277</v>
      </c>
      <c r="AF206" s="51">
        <v>0</v>
      </c>
      <c r="AJ206" s="51">
        <v>0</v>
      </c>
      <c r="AK206" s="51">
        <v>0</v>
      </c>
      <c r="AL206" s="51" t="s">
        <v>277</v>
      </c>
      <c r="AM206" s="51" t="s">
        <v>277</v>
      </c>
      <c r="AN206" s="51">
        <v>0</v>
      </c>
    </row>
    <row r="207" spans="2:40" x14ac:dyDescent="0.25">
      <c r="B207" s="48" t="s">
        <v>274</v>
      </c>
      <c r="C207" s="49" t="s">
        <v>87</v>
      </c>
      <c r="J207" s="48" t="s">
        <v>274</v>
      </c>
      <c r="K207" s="49" t="s">
        <v>87</v>
      </c>
      <c r="L207" s="51">
        <v>0</v>
      </c>
      <c r="M207" s="51">
        <v>0</v>
      </c>
      <c r="N207" s="51" t="s">
        <v>277</v>
      </c>
      <c r="O207" s="51" t="s">
        <v>277</v>
      </c>
      <c r="P207" s="51">
        <v>0</v>
      </c>
      <c r="T207" s="51">
        <v>0</v>
      </c>
      <c r="U207" s="51">
        <v>0</v>
      </c>
      <c r="V207" s="51" t="s">
        <v>277</v>
      </c>
      <c r="W207" s="51" t="s">
        <v>277</v>
      </c>
      <c r="X207" s="51">
        <v>0</v>
      </c>
      <c r="AB207" s="51">
        <v>0</v>
      </c>
      <c r="AC207" s="51">
        <v>0</v>
      </c>
      <c r="AD207" s="51" t="s">
        <v>277</v>
      </c>
      <c r="AE207" s="51" t="s">
        <v>277</v>
      </c>
      <c r="AF207" s="51">
        <v>0</v>
      </c>
      <c r="AJ207" s="51">
        <v>0</v>
      </c>
      <c r="AK207" s="51">
        <v>0</v>
      </c>
      <c r="AL207" s="51" t="s">
        <v>277</v>
      </c>
      <c r="AM207" s="51" t="s">
        <v>277</v>
      </c>
      <c r="AN207" s="51">
        <v>0</v>
      </c>
    </row>
    <row r="208" spans="2:40" x14ac:dyDescent="0.25">
      <c r="B208" s="48" t="s">
        <v>274</v>
      </c>
      <c r="C208" s="49" t="s">
        <v>88</v>
      </c>
      <c r="J208" s="48" t="s">
        <v>274</v>
      </c>
      <c r="K208" s="49" t="s">
        <v>88</v>
      </c>
      <c r="L208" s="51">
        <v>0</v>
      </c>
      <c r="M208" s="51">
        <v>0</v>
      </c>
      <c r="N208" s="51" t="s">
        <v>277</v>
      </c>
      <c r="O208" s="51" t="s">
        <v>277</v>
      </c>
      <c r="P208" s="51">
        <v>0</v>
      </c>
      <c r="T208" s="51">
        <v>0</v>
      </c>
      <c r="U208" s="51">
        <v>0</v>
      </c>
      <c r="V208" s="51" t="s">
        <v>277</v>
      </c>
      <c r="W208" s="51" t="s">
        <v>277</v>
      </c>
      <c r="X208" s="51">
        <v>0</v>
      </c>
      <c r="AB208" s="51">
        <v>0</v>
      </c>
      <c r="AC208" s="51">
        <v>0</v>
      </c>
      <c r="AD208" s="51" t="s">
        <v>277</v>
      </c>
      <c r="AE208" s="51" t="s">
        <v>277</v>
      </c>
      <c r="AF208" s="51">
        <v>0</v>
      </c>
      <c r="AJ208" s="51">
        <v>0</v>
      </c>
      <c r="AK208" s="51">
        <v>0</v>
      </c>
      <c r="AL208" s="51" t="s">
        <v>277</v>
      </c>
      <c r="AM208" s="51" t="s">
        <v>277</v>
      </c>
      <c r="AN208" s="51">
        <v>0</v>
      </c>
    </row>
    <row r="209" spans="12:16" x14ac:dyDescent="0.25">
      <c r="L209" s="51"/>
      <c r="M209" s="51"/>
      <c r="N209" s="51"/>
      <c r="O209" s="51"/>
      <c r="P209" s="51"/>
    </row>
  </sheetData>
  <mergeCells count="4">
    <mergeCell ref="T108:X108"/>
    <mergeCell ref="AB108:AF108"/>
    <mergeCell ref="AJ108:AN108"/>
    <mergeCell ref="L109:P109"/>
  </mergeCells>
  <conditionalFormatting sqref="B8:H106">
    <cfRule type="expression" dxfId="29" priority="28">
      <formula>AND(LEN($E8)=0,LEN($B8)=0)</formula>
    </cfRule>
    <cfRule type="expression" dxfId="28" priority="29">
      <formula>AND(LEN($E8)=0,LEN($B8)&gt;0)</formula>
    </cfRule>
    <cfRule type="expression" dxfId="27" priority="30">
      <formula>LEN($C8)=0</formula>
    </cfRule>
  </conditionalFormatting>
  <conditionalFormatting sqref="R8:X8 R9:S106">
    <cfRule type="expression" dxfId="26" priority="25">
      <formula>AND(LEN($E8)=0,LEN($B8)=0)</formula>
    </cfRule>
    <cfRule type="expression" dxfId="25" priority="26">
      <formula>AND(LEN($E8)=0,LEN($B8)&gt;0)</formula>
    </cfRule>
    <cfRule type="expression" dxfId="24" priority="27">
      <formula>LEN($C8)=0</formula>
    </cfRule>
  </conditionalFormatting>
  <conditionalFormatting sqref="Z8:AF8 Z9:AA106">
    <cfRule type="expression" dxfId="23" priority="22">
      <formula>AND(LEN($E8)=0,LEN($B8)=0)</formula>
    </cfRule>
    <cfRule type="expression" dxfId="22" priority="23">
      <formula>AND(LEN($E8)=0,LEN($B8)&gt;0)</formula>
    </cfRule>
    <cfRule type="expression" dxfId="21" priority="24">
      <formula>LEN($C8)=0</formula>
    </cfRule>
  </conditionalFormatting>
  <conditionalFormatting sqref="AH8:AN8 AH9:AI106">
    <cfRule type="expression" dxfId="20" priority="19">
      <formula>AND(LEN($E8)=0,LEN($B8)=0)</formula>
    </cfRule>
    <cfRule type="expression" dxfId="19" priority="20">
      <formula>AND(LEN($E8)=0,LEN($B8)&gt;0)</formula>
    </cfRule>
    <cfRule type="expression" dxfId="18" priority="21">
      <formula>LEN($C8)=0</formula>
    </cfRule>
  </conditionalFormatting>
  <conditionalFormatting sqref="B110:C208">
    <cfRule type="expression" dxfId="17" priority="16">
      <formula>AND(LEN($E110)=0,LEN($B110)=0)</formula>
    </cfRule>
    <cfRule type="expression" dxfId="16" priority="17">
      <formula>AND(LEN($E110)=0,LEN($B110)&gt;0)</formula>
    </cfRule>
    <cfRule type="expression" dxfId="15" priority="18">
      <formula>LEN($C110)=0</formula>
    </cfRule>
  </conditionalFormatting>
  <conditionalFormatting sqref="J8:P106">
    <cfRule type="expression" dxfId="14" priority="13">
      <formula>AND(LEN($E8)=0,LEN($B8)=0)</formula>
    </cfRule>
    <cfRule type="expression" dxfId="13" priority="14">
      <formula>AND(LEN($E8)=0,LEN($B8)&gt;0)</formula>
    </cfRule>
    <cfRule type="expression" dxfId="12" priority="15">
      <formula>LEN($C8)=0</formula>
    </cfRule>
  </conditionalFormatting>
  <conditionalFormatting sqref="J110:K208">
    <cfRule type="expression" dxfId="11" priority="10">
      <formula>AND(LEN($E110)=0,LEN($B110)=0)</formula>
    </cfRule>
    <cfRule type="expression" dxfId="10" priority="11">
      <formula>AND(LEN($E110)=0,LEN($B110)&gt;0)</formula>
    </cfRule>
    <cfRule type="expression" dxfId="9" priority="12">
      <formula>LEN($C110)=0</formula>
    </cfRule>
  </conditionalFormatting>
  <conditionalFormatting sqref="T9:X106">
    <cfRule type="expression" dxfId="8" priority="7">
      <formula>AND(LEN($E9)=0,LEN($B9)=0)</formula>
    </cfRule>
    <cfRule type="expression" dxfId="7" priority="8">
      <formula>AND(LEN($E9)=0,LEN($B9)&gt;0)</formula>
    </cfRule>
    <cfRule type="expression" dxfId="6" priority="9">
      <formula>LEN($C9)=0</formula>
    </cfRule>
  </conditionalFormatting>
  <conditionalFormatting sqref="AB9:AF106">
    <cfRule type="expression" dxfId="5" priority="4">
      <formula>AND(LEN($E9)=0,LEN($B9)=0)</formula>
    </cfRule>
    <cfRule type="expression" dxfId="4" priority="5">
      <formula>AND(LEN($E9)=0,LEN($B9)&gt;0)</formula>
    </cfRule>
    <cfRule type="expression" dxfId="3" priority="6">
      <formula>LEN($C9)=0</formula>
    </cfRule>
  </conditionalFormatting>
  <conditionalFormatting sqref="AJ9:AN106">
    <cfRule type="expression" dxfId="2" priority="1">
      <formula>AND(LEN($E9)=0,LEN($B9)=0)</formula>
    </cfRule>
    <cfRule type="expression" dxfId="1" priority="2">
      <formula>AND(LEN($E9)=0,LEN($B9)&gt;0)</formula>
    </cfRule>
    <cfRule type="expression" dxfId="0" priority="3">
      <formula>LEN($C9)=0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2C6083E7460774FA2D52F1B4BB61848" ma:contentTypeVersion="7" ma:contentTypeDescription="Create a new document." ma:contentTypeScope="" ma:versionID="258dcaf1f9f3502ce4e7f87c0c154b25">
  <xsd:schema xmlns:xsd="http://www.w3.org/2001/XMLSchema" xmlns:xs="http://www.w3.org/2001/XMLSchema" xmlns:p="http://schemas.microsoft.com/office/2006/metadata/properties" xmlns:ns3="7221cf6f-6206-465f-a4df-6484fea2d005" xmlns:ns4="4b825914-0f3d-4e26-9c23-dc197b22c10a" targetNamespace="http://schemas.microsoft.com/office/2006/metadata/properties" ma:root="true" ma:fieldsID="4f1c663ce591057ba4a51e36977c0a3c" ns3:_="" ns4:_="">
    <xsd:import namespace="7221cf6f-6206-465f-a4df-6484fea2d005"/>
    <xsd:import namespace="4b825914-0f3d-4e26-9c23-dc197b22c10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21cf6f-6206-465f-a4df-6484fea2d00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825914-0f3d-4e26-9c23-dc197b22c10a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1CD3EDC-6EC8-438D-9930-BAB518E6E261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7221cf6f-6206-465f-a4df-6484fea2d005"/>
    <ds:schemaRef ds:uri="http://purl.org/dc/terms/"/>
    <ds:schemaRef ds:uri="4b825914-0f3d-4e26-9c23-dc197b22c10a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2E4A49C8-9C9D-40A6-BCBC-B966C175475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78973FC-8736-4E4B-8A9F-7F780BA26FA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221cf6f-6206-465f-a4df-6484fea2d005"/>
    <ds:schemaRef ds:uri="4b825914-0f3d-4e26-9c23-dc197b22c10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LED</vt:lpstr>
      <vt:lpstr>HID</vt:lpstr>
      <vt:lpstr>FD - LED Tariffs Smoothed</vt:lpstr>
      <vt:lpstr>FD - HID Tariffs Smoothed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Debbie Voltz</dc:creator>
  <cp:keywords/>
  <dc:description/>
  <cp:lastModifiedBy>Debbie Voltz</cp:lastModifiedBy>
  <cp:revision/>
  <dcterms:created xsi:type="dcterms:W3CDTF">2020-04-28T04:42:36Z</dcterms:created>
  <dcterms:modified xsi:type="dcterms:W3CDTF">2020-06-10T03:19:19Z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0x010100E2C6083E7460774FA2D52F1B4BB61848</vt:lpwstr>
  </property>
</Properties>
</file>